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E7xNwcRDhiMOOb009LYJXa0TOXZLJtcI9JHaWAb2dkS/5YnRxxg8KSo7s61AkwfAadjdtgGWgZEWgpRE82SL1Q==" workbookSaltValue="EcveuU3VKDcGW0O5KSxreQ==" workbookSpinCount="100000" lockStructure="1"/>
  <bookViews>
    <workbookView xWindow="0" yWindow="0" windowWidth="28800" windowHeight="124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<sst xmlns="http://schemas.openxmlformats.org/spreadsheetml/2006/main" count="240" uniqueCount="124">
  <si>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</si>
  <si>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</si>
  <si>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</si>
  <si>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</si>
  <si>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</si>
  <si>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</si>
  <si>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</si>
  <si>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</si>
  <si>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</si>
  <si>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</si>
  <si>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</si>
  <si>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</si>
  <si>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</si>
  <si>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</si>
  <si>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</si>
  <si>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</si>
  <si>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</si>
  <si>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</si>
  <si>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</si>
  <si>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</si>
  <si>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</si>
  <si>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</si>
  <si>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</si>
  <si>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</si>
  <si>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</si>
  <si>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</si>
  <si>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</si>
  <si>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</si>
  <si>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</si>
  <si>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</si>
  <si>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</si>
  <si>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</si>
  <si>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</si>
  <si>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</si>
  <si>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</si>
  <si>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</si>
  <si>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</si>
  <si>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</si>
  <si>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</si>
  <si>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</si>
  <si>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</si>
  <si>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</si>
  <si>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</si>
  <si>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</si>
  <si>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</si>
  <si>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</si>
  <si>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</si>
  <si>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</si>
  <si>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</si>
  <si>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</si>
  <si>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</si>
  <si>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</si>
  <si>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</si>
  <si>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</si>
  <si>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</si>
  <si>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</si>
  <si>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</si>
  <si>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</si>
  <si>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</si>
  <si>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</si>
  <si>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</si>
  <si>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</si>
  <si>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</si>
  <si>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</si>
  <si>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</si>
  <si>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</si>
  <si>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</si>
  <si>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</si>
  <si>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</si>
  <si>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</si>
  <si>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</si>
  <si>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</si>
  <si>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</si>
  <si>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</si>
  <si>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</si>
  <si>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</si>
  <si>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</si>
  <si>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</si>
  <si>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</si>
  <si>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</si>
  <si>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</si>
  <si>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</si>
  <si>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</si>
  <si>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</si>
  <si>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</si>
  <si>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</si>
  <si>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</si>
  <si>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</si>
  <si>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</si>
  <si>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</si>
  <si>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</si>
  <si>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</si>
  <si>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</si>
  <si>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</si>
  <si>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</si>
  <si>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</si>
  <si>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</si>
  <si>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</si>
  <si>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</si>
  <si>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</si>
  <si>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</si>
  <si>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</si>
  <si>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</si>
  <si>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</si>
  <si>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</si>
  <si>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</si>
  <si>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</si>
  <si>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</si>
  <si>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岩泉町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</si>
  <si>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</si>
  <si>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</si>
  <si>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</si>
  <si>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</si>
  <si>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</si>
  <si>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</si>
  <si>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</si>
  <si>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</si>
  <si>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</si>
  <si>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</si>
  <si>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</si>
  <si>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</si>
  <si>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当町の下水道事業は、平成11年の供用開始であり、耐用年数を経過した管渠はなく、当面は管渠の更新予定はないが、定期的な点検やそれに伴う修繕を図り、安定的な機能維持に努めていく。
　今後、ストックマネジメント計画を策定し、計画に沿って事業規模に応じた効率的な投資や、施設の設備等の計画的な更新を行う予定である。</t>
    <rPh sb="1" eb="3">
      <t>トウチョウ</t>
    </rPh>
    <rPh sb="4" eb="9">
      <t>ゲスイドウジギョウ</t>
    </rPh>
    <rPh sb="11" eb="13">
      <t>ヘイセイ</t>
    </rPh>
    <rPh sb="15" eb="16">
      <t>ネン</t>
    </rPh>
    <rPh sb="17" eb="19">
      <t>キョウヨウ</t>
    </rPh>
    <rPh sb="19" eb="21">
      <t>カイシ</t>
    </rPh>
    <rPh sb="25" eb="29">
      <t>タイヨウネンスウ</t>
    </rPh>
    <rPh sb="30" eb="32">
      <t>ケイカ</t>
    </rPh>
    <rPh sb="34" eb="36">
      <t>カンキョ</t>
    </rPh>
    <rPh sb="40" eb="42">
      <t>トウメン</t>
    </rPh>
    <rPh sb="43" eb="45">
      <t>カンキョ</t>
    </rPh>
    <rPh sb="46" eb="48">
      <t>コウシン</t>
    </rPh>
    <rPh sb="48" eb="50">
      <t>ヨテイ</t>
    </rPh>
    <rPh sb="55" eb="58">
      <t>テイキテキ</t>
    </rPh>
    <rPh sb="59" eb="61">
      <t>テンケン</t>
    </rPh>
    <rPh sb="65" eb="66">
      <t>トモナ</t>
    </rPh>
    <rPh sb="67" eb="69">
      <t>シュウゼン</t>
    </rPh>
    <rPh sb="70" eb="71">
      <t>ハカ</t>
    </rPh>
    <rPh sb="73" eb="76">
      <t>アンテイテキ</t>
    </rPh>
    <rPh sb="77" eb="81">
      <t>キノウイジ</t>
    </rPh>
    <rPh sb="82" eb="83">
      <t>ツト</t>
    </rPh>
    <rPh sb="90" eb="92">
      <t>コンゴ</t>
    </rPh>
    <rPh sb="135" eb="138">
      <t>セツビトウ</t>
    </rPh>
    <rPh sb="148" eb="150">
      <t>ヨテイ</t>
    </rPh>
    <phoneticPr fontId="4"/>
  </si>
  <si>
    <t>　全般的に経営の健全性や効率性を示す指標が、全国平均や類似団体平均値より低い状況にある。個別に見れば状況が改善してきている指標もあるが、十分ではないため、経営改善に向けたさらなる取組みが必要となっている。
　具体的には、全国平均から大きく下回っている水洗化率を改善するため、下水道接続率の向上を図り、使用料収入の増加を推進するとともに、施設管理においてはストックマネジメント計画を策定し、計画に沿って事業規模に応じた効率的な投資や、施設の計画的な更新を行う。また、費用の抑制に努め、経営の健全化及び効率化を進めて、持続可能な事業運営を目指していきたい。</t>
    <rPh sb="1" eb="4">
      <t>ゼンパンテキ</t>
    </rPh>
    <rPh sb="5" eb="7">
      <t>ケイエイ</t>
    </rPh>
    <rPh sb="8" eb="11">
      <t>ケンゼンセイ</t>
    </rPh>
    <rPh sb="12" eb="15">
      <t>コウリツセイ</t>
    </rPh>
    <rPh sb="16" eb="17">
      <t>シメ</t>
    </rPh>
    <rPh sb="18" eb="20">
      <t>シヒョウ</t>
    </rPh>
    <rPh sb="22" eb="26">
      <t>ゼンコクヘイキン</t>
    </rPh>
    <rPh sb="27" eb="31">
      <t>ルイジダンタイ</t>
    </rPh>
    <rPh sb="31" eb="34">
      <t>ヘイキンチ</t>
    </rPh>
    <rPh sb="36" eb="37">
      <t>ヒク</t>
    </rPh>
    <rPh sb="38" eb="40">
      <t>ジョウキョウ</t>
    </rPh>
    <rPh sb="44" eb="46">
      <t>コベツ</t>
    </rPh>
    <rPh sb="47" eb="48">
      <t>ミ</t>
    </rPh>
    <rPh sb="50" eb="52">
      <t>ジョウキョウ</t>
    </rPh>
    <rPh sb="53" eb="55">
      <t>カイゼン</t>
    </rPh>
    <rPh sb="61" eb="63">
      <t>シヒョウ</t>
    </rPh>
    <rPh sb="68" eb="70">
      <t>ジュウブン</t>
    </rPh>
    <rPh sb="77" eb="81">
      <t>ケイエイカイゼン</t>
    </rPh>
    <rPh sb="82" eb="83">
      <t>ム</t>
    </rPh>
    <rPh sb="89" eb="91">
      <t>トリクミ</t>
    </rPh>
    <rPh sb="93" eb="95">
      <t>ヒツヨウ</t>
    </rPh>
    <rPh sb="104" eb="107">
      <t>グタイテキ</t>
    </rPh>
    <rPh sb="110" eb="114">
      <t>ゼンコクヘイキン</t>
    </rPh>
    <rPh sb="116" eb="117">
      <t>オオ</t>
    </rPh>
    <rPh sb="119" eb="121">
      <t>シタマワ</t>
    </rPh>
    <rPh sb="125" eb="129">
      <t>スイセンカリツ</t>
    </rPh>
    <rPh sb="130" eb="132">
      <t>カイゼン</t>
    </rPh>
    <rPh sb="137" eb="140">
      <t>ゲスイドウ</t>
    </rPh>
    <rPh sb="140" eb="143">
      <t>セツゾクリツ</t>
    </rPh>
    <rPh sb="144" eb="146">
      <t>コウジョウ</t>
    </rPh>
    <rPh sb="147" eb="148">
      <t>ハカ</t>
    </rPh>
    <rPh sb="150" eb="153">
      <t>シヨウリョウ</t>
    </rPh>
    <rPh sb="153" eb="155">
      <t>シュウニュウ</t>
    </rPh>
    <rPh sb="156" eb="158">
      <t>ゾウカ</t>
    </rPh>
    <rPh sb="159" eb="161">
      <t>スイシン</t>
    </rPh>
    <rPh sb="168" eb="172">
      <t>シセツカンリ</t>
    </rPh>
    <rPh sb="187" eb="189">
      <t>ケイカク</t>
    </rPh>
    <rPh sb="190" eb="192">
      <t>サクテイ</t>
    </rPh>
    <rPh sb="194" eb="196">
      <t>ケイカク</t>
    </rPh>
    <rPh sb="197" eb="198">
      <t>ソ</t>
    </rPh>
    <rPh sb="200" eb="204">
      <t>ジギョウキボ</t>
    </rPh>
    <rPh sb="205" eb="206">
      <t>オウ</t>
    </rPh>
    <rPh sb="208" eb="211">
      <t>コウリツテキ</t>
    </rPh>
    <rPh sb="212" eb="214">
      <t>トウシ</t>
    </rPh>
    <rPh sb="226" eb="227">
      <t>オコナ</t>
    </rPh>
    <rPh sb="232" eb="234">
      <t>ヒヨウ</t>
    </rPh>
    <rPh sb="235" eb="237">
      <t>ヨクセイ</t>
    </rPh>
    <rPh sb="238" eb="239">
      <t>ツト</t>
    </rPh>
    <rPh sb="241" eb="243">
      <t>ケイエイ</t>
    </rPh>
    <rPh sb="244" eb="248">
      <t>ケンゼンカオヨ</t>
    </rPh>
    <rPh sb="249" eb="252">
      <t>コウリツカ</t>
    </rPh>
    <rPh sb="253" eb="254">
      <t>スス</t>
    </rPh>
    <rPh sb="257" eb="261">
      <t>ジゾクカノウ</t>
    </rPh>
    <rPh sb="262" eb="266">
      <t>ジギョウウンエイ</t>
    </rPh>
    <rPh sb="267" eb="269">
      <t>メザ</t>
    </rPh>
    <phoneticPr fontId="4"/>
  </si>
  <si>
    <t>　収益的収支比率・経費回収率は依然として低い水準にあるが、前年度と比較して徐々に改善されており、特に収益的収支比率については、大幅な伸びが見られ、単年度の収支が大きく改善されている状況にある。これは、災害復旧業者の流入等により下水道への接続戸数が増加し、それに伴い使用料収入が増えたことが要因となっている。
　また、経費回収率についても、災害復旧業者の影響により、前年度から継続して改善されているが、依然として使用料以外の収入に大きく依存している状況にあることから、使用料収入の確保及び汚水処理費の削減が必要である。
　企業債残高対事業規模比率は、前年度と比較して増加しているが、これは平成28年台風第10号豪雨災害の災害復旧事業債が影響している。今後耐用年数を経過した処理場の電気・機械設備等の更新が予定されているため、より計画的な執行に努めていく必要がある。
　汚水処理原価は、前年度と比較して下落したが、依然として全国平均、類似団体平均値を上回っているので、類似団体平均値を目標として、維持管理費の削減や下水道接続率の向上を目指し、適正な水準となるようさらなる経営努力をする必要がある。
　施設利用率は全国平均及び類似団体平均値より低く、処理能力に比べて処理水量が下回っていることから、施設が有効に活用されるよう改善に取り組む。
　水洗化率は徐々に増加しているものの、全国平均、類似団体平均値を下回っていることから、さらなる水洗化率の向上のため、普及啓発活動を推進していく。
　</t>
    <rPh sb="1" eb="4">
      <t>シュウエキテキ</t>
    </rPh>
    <rPh sb="4" eb="6">
      <t>シュウシ</t>
    </rPh>
    <rPh sb="6" eb="8">
      <t>ヒリツ</t>
    </rPh>
    <rPh sb="9" eb="11">
      <t>ケイヒ</t>
    </rPh>
    <rPh sb="11" eb="14">
      <t>カイシュウリツ</t>
    </rPh>
    <rPh sb="15" eb="17">
      <t>イゼン</t>
    </rPh>
    <rPh sb="20" eb="21">
      <t>ヒク</t>
    </rPh>
    <rPh sb="22" eb="24">
      <t>スイジュン</t>
    </rPh>
    <rPh sb="29" eb="32">
      <t>ゼンネンド</t>
    </rPh>
    <rPh sb="33" eb="35">
      <t>ヒカク</t>
    </rPh>
    <rPh sb="37" eb="39">
      <t>ジョジョ</t>
    </rPh>
    <rPh sb="40" eb="42">
      <t>カイゼン</t>
    </rPh>
    <rPh sb="48" eb="49">
      <t>トク</t>
    </rPh>
    <rPh sb="50" eb="57">
      <t>シュウエキテキシュウシヒリツ</t>
    </rPh>
    <rPh sb="63" eb="65">
      <t>オオハバ</t>
    </rPh>
    <rPh sb="66" eb="67">
      <t>ノ</t>
    </rPh>
    <rPh sb="69" eb="70">
      <t>ミ</t>
    </rPh>
    <rPh sb="73" eb="76">
      <t>タンネンド</t>
    </rPh>
    <rPh sb="77" eb="79">
      <t>シュウシ</t>
    </rPh>
    <rPh sb="80" eb="81">
      <t>オオ</t>
    </rPh>
    <rPh sb="83" eb="85">
      <t>カイゼン</t>
    </rPh>
    <rPh sb="90" eb="92">
      <t>ジョウキョウ</t>
    </rPh>
    <rPh sb="100" eb="102">
      <t>サイガイ</t>
    </rPh>
    <rPh sb="104" eb="106">
      <t>ギョウシャ</t>
    </rPh>
    <rPh sb="107" eb="109">
      <t>リュウニュウ</t>
    </rPh>
    <rPh sb="109" eb="110">
      <t>トウ</t>
    </rPh>
    <rPh sb="130" eb="131">
      <t>トモナ</t>
    </rPh>
    <rPh sb="132" eb="135">
      <t>シヨウリョウ</t>
    </rPh>
    <rPh sb="135" eb="137">
      <t>シュウニュウ</t>
    </rPh>
    <rPh sb="138" eb="139">
      <t>フ</t>
    </rPh>
    <rPh sb="144" eb="146">
      <t>ヨウイン</t>
    </rPh>
    <rPh sb="158" eb="163">
      <t>ケイヒカイシュウリツ</t>
    </rPh>
    <rPh sb="169" eb="171">
      <t>サイガイ</t>
    </rPh>
    <rPh sb="171" eb="173">
      <t>フッキュウ</t>
    </rPh>
    <rPh sb="173" eb="175">
      <t>ギョウシャ</t>
    </rPh>
    <rPh sb="176" eb="178">
      <t>エイキョウ</t>
    </rPh>
    <rPh sb="182" eb="185">
      <t>ゼンネンド</t>
    </rPh>
    <rPh sb="187" eb="189">
      <t>ケイゾク</t>
    </rPh>
    <rPh sb="191" eb="193">
      <t>カイゼン</t>
    </rPh>
    <rPh sb="200" eb="202">
      <t>イゼン</t>
    </rPh>
    <rPh sb="260" eb="263">
      <t>キギョウサイ</t>
    </rPh>
    <rPh sb="263" eb="265">
      <t>ザンダカ</t>
    </rPh>
    <rPh sb="265" eb="266">
      <t>タイ</t>
    </rPh>
    <rPh sb="266" eb="270">
      <t>ジギョウキボ</t>
    </rPh>
    <rPh sb="270" eb="272">
      <t>ヒリツ</t>
    </rPh>
    <rPh sb="274" eb="277">
      <t>ゼンネンド</t>
    </rPh>
    <rPh sb="278" eb="280">
      <t>ヒカク</t>
    </rPh>
    <rPh sb="282" eb="284">
      <t>ゾウカ</t>
    </rPh>
    <rPh sb="293" eb="295">
      <t>ヘイセイ</t>
    </rPh>
    <rPh sb="297" eb="298">
      <t>ネン</t>
    </rPh>
    <rPh sb="298" eb="301">
      <t>タイフウダイ</t>
    </rPh>
    <rPh sb="303" eb="304">
      <t>ゴウ</t>
    </rPh>
    <rPh sb="304" eb="306">
      <t>ゴウウ</t>
    </rPh>
    <rPh sb="306" eb="308">
      <t>サイガイ</t>
    </rPh>
    <rPh sb="309" eb="311">
      <t>サイガイ</t>
    </rPh>
    <rPh sb="311" eb="313">
      <t>フッキュウ</t>
    </rPh>
    <rPh sb="313" eb="315">
      <t>ジギョウ</t>
    </rPh>
    <rPh sb="315" eb="316">
      <t>サイ</t>
    </rPh>
    <rPh sb="317" eb="319">
      <t>エイキョウ</t>
    </rPh>
    <rPh sb="324" eb="326">
      <t>コンゴ</t>
    </rPh>
    <rPh sb="326" eb="330">
      <t>タイヨウネンスウ</t>
    </rPh>
    <rPh sb="331" eb="333">
      <t>ケイカ</t>
    </rPh>
    <rPh sb="335" eb="338">
      <t>ショリジョウ</t>
    </rPh>
    <rPh sb="339" eb="341">
      <t>デンキ</t>
    </rPh>
    <rPh sb="342" eb="347">
      <t>キカイセツビトウ</t>
    </rPh>
    <rPh sb="348" eb="350">
      <t>コウシン</t>
    </rPh>
    <rPh sb="351" eb="353">
      <t>ヨテイ</t>
    </rPh>
    <rPh sb="363" eb="366">
      <t>ケイカクテキ</t>
    </rPh>
    <rPh sb="367" eb="369">
      <t>シッコウ</t>
    </rPh>
    <rPh sb="370" eb="371">
      <t>ツト</t>
    </rPh>
    <rPh sb="375" eb="377">
      <t>ヒツヨウ</t>
    </rPh>
    <rPh sb="383" eb="387">
      <t>オスイショリ</t>
    </rPh>
    <rPh sb="387" eb="389">
      <t>ゲンカ</t>
    </rPh>
    <rPh sb="391" eb="394">
      <t>ゼンネンド</t>
    </rPh>
    <rPh sb="395" eb="397">
      <t>ヒカク</t>
    </rPh>
    <rPh sb="399" eb="401">
      <t>ゲラク</t>
    </rPh>
    <rPh sb="405" eb="407">
      <t>イゼン</t>
    </rPh>
    <rPh sb="410" eb="414">
      <t>ゼンコクヘイキン</t>
    </rPh>
    <rPh sb="415" eb="419">
      <t>ルイジダンタイ</t>
    </rPh>
    <rPh sb="419" eb="422">
      <t>ヘイキンチ</t>
    </rPh>
    <rPh sb="423" eb="425">
      <t>ウワマワ</t>
    </rPh>
    <rPh sb="432" eb="436">
      <t>ルイジダンタイ</t>
    </rPh>
    <rPh sb="436" eb="439">
      <t>ヘイキンチ</t>
    </rPh>
    <rPh sb="440" eb="442">
      <t>モクヒョウ</t>
    </rPh>
    <rPh sb="446" eb="451">
      <t>イジカンリヒ</t>
    </rPh>
    <rPh sb="452" eb="454">
      <t>サクゲン</t>
    </rPh>
    <rPh sb="455" eb="458">
      <t>ゲスイドウ</t>
    </rPh>
    <rPh sb="458" eb="461">
      <t>セツゾクリツ</t>
    </rPh>
    <rPh sb="462" eb="464">
      <t>コウジョウ</t>
    </rPh>
    <rPh sb="465" eb="467">
      <t>メザ</t>
    </rPh>
    <rPh sb="469" eb="471">
      <t>テキセイ</t>
    </rPh>
    <rPh sb="472" eb="474">
      <t>スイジュン</t>
    </rPh>
    <rPh sb="483" eb="485">
      <t>ケイエイ</t>
    </rPh>
    <rPh sb="485" eb="487">
      <t>ドリョク</t>
    </rPh>
    <rPh sb="490" eb="492">
      <t>ヒツヨウ</t>
    </rPh>
    <rPh sb="498" eb="500">
      <t>シセツ</t>
    </rPh>
    <rPh sb="500" eb="503">
      <t>リヨウリツ</t>
    </rPh>
    <rPh sb="504" eb="508">
      <t>ゼンコクヘイキン</t>
    </rPh>
    <rPh sb="508" eb="509">
      <t>オヨ</t>
    </rPh>
    <rPh sb="510" eb="514">
      <t>ルイジダンタイ</t>
    </rPh>
    <rPh sb="514" eb="517">
      <t>ヘイキンチ</t>
    </rPh>
    <rPh sb="519" eb="520">
      <t>ヒク</t>
    </rPh>
    <rPh sb="522" eb="526">
      <t>ショリノウリョク</t>
    </rPh>
    <rPh sb="527" eb="528">
      <t>クラ</t>
    </rPh>
    <rPh sb="530" eb="534">
      <t>ショリスイリョウ</t>
    </rPh>
    <rPh sb="535" eb="537">
      <t>シタマワ</t>
    </rPh>
    <rPh sb="546" eb="548">
      <t>シセツ</t>
    </rPh>
    <rPh sb="549" eb="551">
      <t>ユウコウ</t>
    </rPh>
    <rPh sb="552" eb="554">
      <t>カツヨウ</t>
    </rPh>
    <rPh sb="559" eb="561">
      <t>カイゼン</t>
    </rPh>
    <rPh sb="562" eb="563">
      <t>ト</t>
    </rPh>
    <rPh sb="564" eb="565">
      <t>ク</t>
    </rPh>
    <rPh sb="569" eb="573">
      <t>スイセンカリツ</t>
    </rPh>
    <rPh sb="574" eb="576">
      <t>ジョジョ</t>
    </rPh>
    <rPh sb="577" eb="579">
      <t>ゾウカ</t>
    </rPh>
    <rPh sb="587" eb="591">
      <t>ゼンコクヘイキン</t>
    </rPh>
    <rPh sb="592" eb="596">
      <t>ルイジダンタイ</t>
    </rPh>
    <rPh sb="596" eb="599">
      <t>ヘイキンチ</t>
    </rPh>
    <rPh sb="600" eb="602">
      <t>シタマワ</t>
    </rPh>
    <rPh sb="615" eb="619">
      <t>スイセンカリツ</t>
    </rPh>
    <rPh sb="620" eb="622">
      <t>コウジョウ</t>
    </rPh>
    <rPh sb="626" eb="630">
      <t>フキュウケイハツ</t>
    </rPh>
    <rPh sb="630" eb="632">
      <t>カツドウ</t>
    </rPh>
    <rPh sb="633" eb="635">
      <t>スイシン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</si>
</sst>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name val="ＭＳ ゴシック"/>
      <family val="3"/>
      <charset val="128"/>
    </font>
    <font>
      <b/>
      <sz val="12"/>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7" fillId="0" borderId="0" xfId="0" applyFont="1">
      <alignment vertical="center"/>
    </xf>
    <xf numFmtId="0" fontId="16" fillId="0" borderId="3" xfId="0" applyFont="1" applyBorder="1" applyAlignment="1">
      <alignment horizontal="left" vertical="center"/>
    </xf>
    <xf numFmtId="0" fontId="16" fillId="0" borderId="4" xfId="0" applyFont="1" applyBorder="1" applyAlignment="1">
      <alignment horizontal="left" vertical="center"/>
    </xf>
    <xf numFmtId="0" fontId="16" fillId="0" borderId="5" xfId="0" applyFont="1" applyBorder="1" applyAlignment="1">
      <alignment horizontal="left" vertical="center"/>
    </xf>
    <xf numFmtId="0" fontId="16" fillId="0" borderId="6" xfId="0" applyFont="1" applyBorder="1" applyAlignment="1">
      <alignment horizontal="left" vertical="center"/>
    </xf>
    <xf numFmtId="0" fontId="16" fillId="0" borderId="0" xfId="0" applyFont="1" applyBorder="1" applyAlignment="1">
      <alignment horizontal="left" vertical="center"/>
    </xf>
    <xf numFmtId="0" fontId="16"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1DB-4884-B0A0-62C8A4F64E3F}"/>
            </c:ext>
          </c:extLst>
        </c:ser>
        <c:dLbls>
          <c:showLegendKey val="0"/>
          <c:showVal val="0"/>
          <c:showCatName val="0"/>
          <c:showSerName val="0"/>
          <c:showPercent val="0"/>
          <c:showBubbleSize val="0"/>
        </c:dLbls>
        <c:gapWidth val="150"/>
        <c:axId val="69654400"/>
        <c:axId val="69664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0.04</c:v>
                </c:pt>
                <c:pt idx="2">
                  <c:v>0.11</c:v>
                </c:pt>
                <c:pt idx="3">
                  <c:v>0.15</c:v>
                </c:pt>
                <c:pt idx="4">
                  <c:v>0.16</c:v>
                </c:pt>
              </c:numCache>
            </c:numRef>
          </c:val>
          <c:smooth val="0"/>
          <c:extLst xmlns:c16r2="http://schemas.microsoft.com/office/drawing/2015/06/chart">
            <c:ext xmlns:c16="http://schemas.microsoft.com/office/drawing/2014/chart" uri="{C3380CC4-5D6E-409C-BE32-E72D297353CC}">
              <c16:uniqueId val="{00000001-71DB-4884-B0A0-62C8A4F64E3F}"/>
            </c:ext>
          </c:extLst>
        </c:ser>
        <c:dLbls>
          <c:showLegendKey val="0"/>
          <c:showVal val="0"/>
          <c:showCatName val="0"/>
          <c:showSerName val="0"/>
          <c:showPercent val="0"/>
          <c:showBubbleSize val="0"/>
        </c:dLbls>
        <c:marker val="1"/>
        <c:smooth val="0"/>
        <c:axId val="69654400"/>
        <c:axId val="69664768"/>
      </c:lineChart>
      <c:dateAx>
        <c:axId val="69654400"/>
        <c:scaling>
          <c:orientation val="minMax"/>
        </c:scaling>
        <c:delete val="1"/>
        <c:axPos val="b"/>
        <c:numFmt formatCode="ge" sourceLinked="1"/>
        <c:majorTickMark val="none"/>
        <c:minorTickMark val="none"/>
        <c:tickLblPos val="none"/>
        <c:crossAx val="69664768"/>
        <c:crosses val="autoZero"/>
        <c:auto val="1"/>
        <c:lblOffset val="100"/>
        <c:baseTimeUnit val="years"/>
      </c:dateAx>
      <c:valAx>
        <c:axId val="69664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54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40.39</c:v>
                </c:pt>
                <c:pt idx="1">
                  <c:v>39.74</c:v>
                </c:pt>
                <c:pt idx="2">
                  <c:v>40.98</c:v>
                </c:pt>
                <c:pt idx="3">
                  <c:v>40.65</c:v>
                </c:pt>
                <c:pt idx="4">
                  <c:v>42.81</c:v>
                </c:pt>
              </c:numCache>
            </c:numRef>
          </c:val>
          <c:extLst xmlns:c16r2="http://schemas.microsoft.com/office/drawing/2015/06/chart">
            <c:ext xmlns:c16="http://schemas.microsoft.com/office/drawing/2014/chart" uri="{C3380CC4-5D6E-409C-BE32-E72D297353CC}">
              <c16:uniqueId val="{00000000-4431-4D11-A2D8-C6FE7720D249}"/>
            </c:ext>
          </c:extLst>
        </c:ser>
        <c:dLbls>
          <c:showLegendKey val="0"/>
          <c:showVal val="0"/>
          <c:showCatName val="0"/>
          <c:showSerName val="0"/>
          <c:showPercent val="0"/>
          <c:showBubbleSize val="0"/>
        </c:dLbls>
        <c:gapWidth val="150"/>
        <c:axId val="75191808"/>
        <c:axId val="751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39.92</c:v>
                </c:pt>
                <c:pt idx="1">
                  <c:v>54.44</c:v>
                </c:pt>
                <c:pt idx="2">
                  <c:v>54.67</c:v>
                </c:pt>
                <c:pt idx="3">
                  <c:v>53.51</c:v>
                </c:pt>
                <c:pt idx="4">
                  <c:v>53.5</c:v>
                </c:pt>
              </c:numCache>
            </c:numRef>
          </c:val>
          <c:smooth val="0"/>
          <c:extLst xmlns:c16r2="http://schemas.microsoft.com/office/drawing/2015/06/chart">
            <c:ext xmlns:c16="http://schemas.microsoft.com/office/drawing/2014/chart" uri="{C3380CC4-5D6E-409C-BE32-E72D297353CC}">
              <c16:uniqueId val="{00000001-4431-4D11-A2D8-C6FE7720D249}"/>
            </c:ext>
          </c:extLst>
        </c:ser>
        <c:dLbls>
          <c:showLegendKey val="0"/>
          <c:showVal val="0"/>
          <c:showCatName val="0"/>
          <c:showSerName val="0"/>
          <c:showPercent val="0"/>
          <c:showBubbleSize val="0"/>
        </c:dLbls>
        <c:marker val="1"/>
        <c:smooth val="0"/>
        <c:axId val="75191808"/>
        <c:axId val="75193728"/>
      </c:lineChart>
      <c:dateAx>
        <c:axId val="75191808"/>
        <c:scaling>
          <c:orientation val="minMax"/>
        </c:scaling>
        <c:delete val="1"/>
        <c:axPos val="b"/>
        <c:numFmt formatCode="ge" sourceLinked="1"/>
        <c:majorTickMark val="none"/>
        <c:minorTickMark val="none"/>
        <c:tickLblPos val="none"/>
        <c:crossAx val="75193728"/>
        <c:crosses val="autoZero"/>
        <c:auto val="1"/>
        <c:lblOffset val="100"/>
        <c:baseTimeUnit val="years"/>
      </c:dateAx>
      <c:valAx>
        <c:axId val="751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59.7</c:v>
                </c:pt>
                <c:pt idx="1">
                  <c:v>60.59</c:v>
                </c:pt>
                <c:pt idx="2">
                  <c:v>64.8</c:v>
                </c:pt>
                <c:pt idx="3">
                  <c:v>67.25</c:v>
                </c:pt>
                <c:pt idx="4">
                  <c:v>68.03</c:v>
                </c:pt>
              </c:numCache>
            </c:numRef>
          </c:val>
          <c:extLst xmlns:c16r2="http://schemas.microsoft.com/office/drawing/2015/06/chart">
            <c:ext xmlns:c16="http://schemas.microsoft.com/office/drawing/2014/chart" uri="{C3380CC4-5D6E-409C-BE32-E72D297353CC}">
              <c16:uniqueId val="{00000000-A758-4443-B6C8-7F116A293774}"/>
            </c:ext>
          </c:extLst>
        </c:ser>
        <c:dLbls>
          <c:showLegendKey val="0"/>
          <c:showVal val="0"/>
          <c:showCatName val="0"/>
          <c:showSerName val="0"/>
          <c:showPercent val="0"/>
          <c:showBubbleSize val="0"/>
        </c:dLbls>
        <c:gapWidth val="150"/>
        <c:axId val="75212672"/>
        <c:axId val="7521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65.86</c:v>
                </c:pt>
                <c:pt idx="1">
                  <c:v>84.2</c:v>
                </c:pt>
                <c:pt idx="2">
                  <c:v>83.8</c:v>
                </c:pt>
                <c:pt idx="3">
                  <c:v>83.91</c:v>
                </c:pt>
                <c:pt idx="4">
                  <c:v>83.51</c:v>
                </c:pt>
              </c:numCache>
            </c:numRef>
          </c:val>
          <c:smooth val="0"/>
          <c:extLst xmlns:c16r2="http://schemas.microsoft.com/office/drawing/2015/06/chart">
            <c:ext xmlns:c16="http://schemas.microsoft.com/office/drawing/2014/chart" uri="{C3380CC4-5D6E-409C-BE32-E72D297353CC}">
              <c16:uniqueId val="{00000001-A758-4443-B6C8-7F116A293774}"/>
            </c:ext>
          </c:extLst>
        </c:ser>
        <c:dLbls>
          <c:showLegendKey val="0"/>
          <c:showVal val="0"/>
          <c:showCatName val="0"/>
          <c:showSerName val="0"/>
          <c:showPercent val="0"/>
          <c:showBubbleSize val="0"/>
        </c:dLbls>
        <c:marker val="1"/>
        <c:smooth val="0"/>
        <c:axId val="75212672"/>
        <c:axId val="75218944"/>
      </c:lineChart>
      <c:dateAx>
        <c:axId val="75212672"/>
        <c:scaling>
          <c:orientation val="minMax"/>
        </c:scaling>
        <c:delete val="1"/>
        <c:axPos val="b"/>
        <c:numFmt formatCode="ge" sourceLinked="1"/>
        <c:majorTickMark val="none"/>
        <c:minorTickMark val="none"/>
        <c:tickLblPos val="none"/>
        <c:crossAx val="75218944"/>
        <c:crosses val="autoZero"/>
        <c:auto val="1"/>
        <c:lblOffset val="100"/>
        <c:baseTimeUnit val="years"/>
      </c:dateAx>
      <c:valAx>
        <c:axId val="7521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2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36.61</c:v>
                </c:pt>
                <c:pt idx="1">
                  <c:v>37.5</c:v>
                </c:pt>
                <c:pt idx="2">
                  <c:v>69.599999999999994</c:v>
                </c:pt>
                <c:pt idx="3">
                  <c:v>67.5</c:v>
                </c:pt>
                <c:pt idx="4">
                  <c:v>91.15</c:v>
                </c:pt>
              </c:numCache>
            </c:numRef>
          </c:val>
          <c:extLst xmlns:c16r2="http://schemas.microsoft.com/office/drawing/2015/06/chart">
            <c:ext xmlns:c16="http://schemas.microsoft.com/office/drawing/2014/chart" uri="{C3380CC4-5D6E-409C-BE32-E72D297353CC}">
              <c16:uniqueId val="{00000000-096C-4977-8AFB-06E1E384907F}"/>
            </c:ext>
          </c:extLst>
        </c:ser>
        <c:dLbls>
          <c:showLegendKey val="0"/>
          <c:showVal val="0"/>
          <c:showCatName val="0"/>
          <c:showSerName val="0"/>
          <c:showPercent val="0"/>
          <c:showBubbleSize val="0"/>
        </c:dLbls>
        <c:gapWidth val="150"/>
        <c:axId val="69679360"/>
        <c:axId val="6969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6C-4977-8AFB-06E1E384907F}"/>
            </c:ext>
          </c:extLst>
        </c:ser>
        <c:dLbls>
          <c:showLegendKey val="0"/>
          <c:showVal val="0"/>
          <c:showCatName val="0"/>
          <c:showSerName val="0"/>
          <c:showPercent val="0"/>
          <c:showBubbleSize val="0"/>
        </c:dLbls>
        <c:marker val="1"/>
        <c:smooth val="0"/>
        <c:axId val="69679360"/>
        <c:axId val="69693824"/>
      </c:lineChart>
      <c:dateAx>
        <c:axId val="69679360"/>
        <c:scaling>
          <c:orientation val="minMax"/>
        </c:scaling>
        <c:delete val="1"/>
        <c:axPos val="b"/>
        <c:numFmt formatCode="ge" sourceLinked="1"/>
        <c:majorTickMark val="none"/>
        <c:minorTickMark val="none"/>
        <c:tickLblPos val="none"/>
        <c:crossAx val="69693824"/>
        <c:crosses val="autoZero"/>
        <c:auto val="1"/>
        <c:lblOffset val="100"/>
        <c:baseTimeUnit val="years"/>
      </c:dateAx>
      <c:valAx>
        <c:axId val="6969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67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60E-4140-96B6-8094E7A2E4D2}"/>
            </c:ext>
          </c:extLst>
        </c:ser>
        <c:dLbls>
          <c:showLegendKey val="0"/>
          <c:showVal val="0"/>
          <c:showCatName val="0"/>
          <c:showSerName val="0"/>
          <c:showPercent val="0"/>
          <c:showBubbleSize val="0"/>
        </c:dLbls>
        <c:gapWidth val="150"/>
        <c:axId val="69712512"/>
        <c:axId val="6971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60E-4140-96B6-8094E7A2E4D2}"/>
            </c:ext>
          </c:extLst>
        </c:ser>
        <c:dLbls>
          <c:showLegendKey val="0"/>
          <c:showVal val="0"/>
          <c:showCatName val="0"/>
          <c:showSerName val="0"/>
          <c:showPercent val="0"/>
          <c:showBubbleSize val="0"/>
        </c:dLbls>
        <c:marker val="1"/>
        <c:smooth val="0"/>
        <c:axId val="69712512"/>
        <c:axId val="69714688"/>
      </c:lineChart>
      <c:dateAx>
        <c:axId val="69712512"/>
        <c:scaling>
          <c:orientation val="minMax"/>
        </c:scaling>
        <c:delete val="1"/>
        <c:axPos val="b"/>
        <c:numFmt formatCode="ge" sourceLinked="1"/>
        <c:majorTickMark val="none"/>
        <c:minorTickMark val="none"/>
        <c:tickLblPos val="none"/>
        <c:crossAx val="69714688"/>
        <c:crosses val="autoZero"/>
        <c:auto val="1"/>
        <c:lblOffset val="100"/>
        <c:baseTimeUnit val="years"/>
      </c:dateAx>
      <c:valAx>
        <c:axId val="6971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4E-441B-937C-3BFD558FB371}"/>
            </c:ext>
          </c:extLst>
        </c:ser>
        <c:dLbls>
          <c:showLegendKey val="0"/>
          <c:showVal val="0"/>
          <c:showCatName val="0"/>
          <c:showSerName val="0"/>
          <c:showPercent val="0"/>
          <c:showBubbleSize val="0"/>
        </c:dLbls>
        <c:gapWidth val="150"/>
        <c:axId val="69729280"/>
        <c:axId val="73598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4E-441B-937C-3BFD558FB371}"/>
            </c:ext>
          </c:extLst>
        </c:ser>
        <c:dLbls>
          <c:showLegendKey val="0"/>
          <c:showVal val="0"/>
          <c:showCatName val="0"/>
          <c:showSerName val="0"/>
          <c:showPercent val="0"/>
          <c:showBubbleSize val="0"/>
        </c:dLbls>
        <c:marker val="1"/>
        <c:smooth val="0"/>
        <c:axId val="69729280"/>
        <c:axId val="73598080"/>
      </c:lineChart>
      <c:dateAx>
        <c:axId val="69729280"/>
        <c:scaling>
          <c:orientation val="minMax"/>
        </c:scaling>
        <c:delete val="1"/>
        <c:axPos val="b"/>
        <c:numFmt formatCode="ge" sourceLinked="1"/>
        <c:majorTickMark val="none"/>
        <c:minorTickMark val="none"/>
        <c:tickLblPos val="none"/>
        <c:crossAx val="73598080"/>
        <c:crosses val="autoZero"/>
        <c:auto val="1"/>
        <c:lblOffset val="100"/>
        <c:baseTimeUnit val="years"/>
      </c:dateAx>
      <c:valAx>
        <c:axId val="73598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C8-426D-9DBC-8E02BB85FFC9}"/>
            </c:ext>
          </c:extLst>
        </c:ser>
        <c:dLbls>
          <c:showLegendKey val="0"/>
          <c:showVal val="0"/>
          <c:showCatName val="0"/>
          <c:showSerName val="0"/>
          <c:showPercent val="0"/>
          <c:showBubbleSize val="0"/>
        </c:dLbls>
        <c:gapWidth val="150"/>
        <c:axId val="73608576"/>
        <c:axId val="736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C8-426D-9DBC-8E02BB85FFC9}"/>
            </c:ext>
          </c:extLst>
        </c:ser>
        <c:dLbls>
          <c:showLegendKey val="0"/>
          <c:showVal val="0"/>
          <c:showCatName val="0"/>
          <c:showSerName val="0"/>
          <c:showPercent val="0"/>
          <c:showBubbleSize val="0"/>
        </c:dLbls>
        <c:marker val="1"/>
        <c:smooth val="0"/>
        <c:axId val="73608576"/>
        <c:axId val="73614848"/>
      </c:lineChart>
      <c:dateAx>
        <c:axId val="73608576"/>
        <c:scaling>
          <c:orientation val="minMax"/>
        </c:scaling>
        <c:delete val="1"/>
        <c:axPos val="b"/>
        <c:numFmt formatCode="ge" sourceLinked="1"/>
        <c:majorTickMark val="none"/>
        <c:minorTickMark val="none"/>
        <c:tickLblPos val="none"/>
        <c:crossAx val="73614848"/>
        <c:crosses val="autoZero"/>
        <c:auto val="1"/>
        <c:lblOffset val="100"/>
        <c:baseTimeUnit val="years"/>
      </c:dateAx>
      <c:valAx>
        <c:axId val="736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08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58-405F-AF71-3F6172B9CC7C}"/>
            </c:ext>
          </c:extLst>
        </c:ser>
        <c:dLbls>
          <c:showLegendKey val="0"/>
          <c:showVal val="0"/>
          <c:showCatName val="0"/>
          <c:showSerName val="0"/>
          <c:showPercent val="0"/>
          <c:showBubbleSize val="0"/>
        </c:dLbls>
        <c:gapWidth val="150"/>
        <c:axId val="73637888"/>
        <c:axId val="736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58-405F-AF71-3F6172B9CC7C}"/>
            </c:ext>
          </c:extLst>
        </c:ser>
        <c:dLbls>
          <c:showLegendKey val="0"/>
          <c:showVal val="0"/>
          <c:showCatName val="0"/>
          <c:showSerName val="0"/>
          <c:showPercent val="0"/>
          <c:showBubbleSize val="0"/>
        </c:dLbls>
        <c:marker val="1"/>
        <c:smooth val="0"/>
        <c:axId val="73637888"/>
        <c:axId val="73639808"/>
      </c:lineChart>
      <c:dateAx>
        <c:axId val="73637888"/>
        <c:scaling>
          <c:orientation val="minMax"/>
        </c:scaling>
        <c:delete val="1"/>
        <c:axPos val="b"/>
        <c:numFmt formatCode="ge" sourceLinked="1"/>
        <c:majorTickMark val="none"/>
        <c:minorTickMark val="none"/>
        <c:tickLblPos val="none"/>
        <c:crossAx val="73639808"/>
        <c:crosses val="autoZero"/>
        <c:auto val="1"/>
        <c:lblOffset val="100"/>
        <c:baseTimeUnit val="years"/>
      </c:dateAx>
      <c:valAx>
        <c:axId val="736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6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2077.98</c:v>
                </c:pt>
                <c:pt idx="1">
                  <c:v>1615.18</c:v>
                </c:pt>
                <c:pt idx="2">
                  <c:v>1426.74</c:v>
                </c:pt>
                <c:pt idx="3">
                  <c:v>40.46</c:v>
                </c:pt>
                <c:pt idx="4">
                  <c:v>366.21</c:v>
                </c:pt>
              </c:numCache>
            </c:numRef>
          </c:val>
          <c:extLst xmlns:c16r2="http://schemas.microsoft.com/office/drawing/2015/06/chart">
            <c:ext xmlns:c16="http://schemas.microsoft.com/office/drawing/2014/chart" uri="{C3380CC4-5D6E-409C-BE32-E72D297353CC}">
              <c16:uniqueId val="{00000000-8DF5-4B3B-A791-CD718F8D79A9}"/>
            </c:ext>
          </c:extLst>
        </c:ser>
        <c:dLbls>
          <c:showLegendKey val="0"/>
          <c:showVal val="0"/>
          <c:showCatName val="0"/>
          <c:showSerName val="0"/>
          <c:showPercent val="0"/>
          <c:showBubbleSize val="0"/>
        </c:dLbls>
        <c:gapWidth val="150"/>
        <c:axId val="74457472"/>
        <c:axId val="7445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1506.51</c:v>
                </c:pt>
                <c:pt idx="1">
                  <c:v>1136.5</c:v>
                </c:pt>
                <c:pt idx="2">
                  <c:v>1118.56</c:v>
                </c:pt>
                <c:pt idx="3">
                  <c:v>1111.31</c:v>
                </c:pt>
                <c:pt idx="4">
                  <c:v>966.33</c:v>
                </c:pt>
              </c:numCache>
            </c:numRef>
          </c:val>
          <c:smooth val="0"/>
          <c:extLst xmlns:c16r2="http://schemas.microsoft.com/office/drawing/2015/06/chart">
            <c:ext xmlns:c16="http://schemas.microsoft.com/office/drawing/2014/chart" uri="{C3380CC4-5D6E-409C-BE32-E72D297353CC}">
              <c16:uniqueId val="{00000001-8DF5-4B3B-A791-CD718F8D79A9}"/>
            </c:ext>
          </c:extLst>
        </c:ser>
        <c:dLbls>
          <c:showLegendKey val="0"/>
          <c:showVal val="0"/>
          <c:showCatName val="0"/>
          <c:showSerName val="0"/>
          <c:showPercent val="0"/>
          <c:showBubbleSize val="0"/>
        </c:dLbls>
        <c:marker val="1"/>
        <c:smooth val="0"/>
        <c:axId val="74457472"/>
        <c:axId val="74459392"/>
      </c:lineChart>
      <c:dateAx>
        <c:axId val="74457472"/>
        <c:scaling>
          <c:orientation val="minMax"/>
        </c:scaling>
        <c:delete val="1"/>
        <c:axPos val="b"/>
        <c:numFmt formatCode="ge" sourceLinked="1"/>
        <c:majorTickMark val="none"/>
        <c:minorTickMark val="none"/>
        <c:tickLblPos val="none"/>
        <c:crossAx val="74459392"/>
        <c:crosses val="autoZero"/>
        <c:auto val="1"/>
        <c:lblOffset val="100"/>
        <c:baseTimeUnit val="years"/>
      </c:dateAx>
      <c:valAx>
        <c:axId val="7445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57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38.31</c:v>
                </c:pt>
                <c:pt idx="1">
                  <c:v>42.84</c:v>
                </c:pt>
                <c:pt idx="2">
                  <c:v>44.32</c:v>
                </c:pt>
                <c:pt idx="3">
                  <c:v>64.099999999999994</c:v>
                </c:pt>
                <c:pt idx="4">
                  <c:v>76.510000000000005</c:v>
                </c:pt>
              </c:numCache>
            </c:numRef>
          </c:val>
          <c:extLst xmlns:c16r2="http://schemas.microsoft.com/office/drawing/2015/06/chart">
            <c:ext xmlns:c16="http://schemas.microsoft.com/office/drawing/2014/chart" uri="{C3380CC4-5D6E-409C-BE32-E72D297353CC}">
              <c16:uniqueId val="{00000000-9AF9-46A0-867D-0AAD9D1F5C97}"/>
            </c:ext>
          </c:extLst>
        </c:ser>
        <c:dLbls>
          <c:showLegendKey val="0"/>
          <c:showVal val="0"/>
          <c:showCatName val="0"/>
          <c:showSerName val="0"/>
          <c:showPercent val="0"/>
          <c:showBubbleSize val="0"/>
        </c:dLbls>
        <c:gapWidth val="150"/>
        <c:axId val="74494720"/>
        <c:axId val="7449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57.33</c:v>
                </c:pt>
                <c:pt idx="1">
                  <c:v>71.650000000000006</c:v>
                </c:pt>
                <c:pt idx="2">
                  <c:v>72.33</c:v>
                </c:pt>
                <c:pt idx="3">
                  <c:v>75.540000000000006</c:v>
                </c:pt>
                <c:pt idx="4">
                  <c:v>81.739999999999995</c:v>
                </c:pt>
              </c:numCache>
            </c:numRef>
          </c:val>
          <c:smooth val="0"/>
          <c:extLst xmlns:c16r2="http://schemas.microsoft.com/office/drawing/2015/06/chart">
            <c:ext xmlns:c16="http://schemas.microsoft.com/office/drawing/2014/chart" uri="{C3380CC4-5D6E-409C-BE32-E72D297353CC}">
              <c16:uniqueId val="{00000001-9AF9-46A0-867D-0AAD9D1F5C97}"/>
            </c:ext>
          </c:extLst>
        </c:ser>
        <c:dLbls>
          <c:showLegendKey val="0"/>
          <c:showVal val="0"/>
          <c:showCatName val="0"/>
          <c:showSerName val="0"/>
          <c:showPercent val="0"/>
          <c:showBubbleSize val="0"/>
        </c:dLbls>
        <c:marker val="1"/>
        <c:smooth val="0"/>
        <c:axId val="74494720"/>
        <c:axId val="74496640"/>
      </c:lineChart>
      <c:dateAx>
        <c:axId val="74494720"/>
        <c:scaling>
          <c:orientation val="minMax"/>
        </c:scaling>
        <c:delete val="1"/>
        <c:axPos val="b"/>
        <c:numFmt formatCode="ge" sourceLinked="1"/>
        <c:majorTickMark val="none"/>
        <c:minorTickMark val="none"/>
        <c:tickLblPos val="none"/>
        <c:crossAx val="74496640"/>
        <c:crosses val="autoZero"/>
        <c:auto val="1"/>
        <c:lblOffset val="100"/>
        <c:baseTimeUnit val="years"/>
      </c:dateAx>
      <c:valAx>
        <c:axId val="7449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49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401.81</c:v>
                </c:pt>
                <c:pt idx="1">
                  <c:v>371.09</c:v>
                </c:pt>
                <c:pt idx="2">
                  <c:v>358.88</c:v>
                </c:pt>
                <c:pt idx="3">
                  <c:v>245.43</c:v>
                </c:pt>
                <c:pt idx="4">
                  <c:v>212.52</c:v>
                </c:pt>
              </c:numCache>
            </c:numRef>
          </c:val>
          <c:extLst xmlns:c16r2="http://schemas.microsoft.com/office/drawing/2015/06/chart">
            <c:ext xmlns:c16="http://schemas.microsoft.com/office/drawing/2014/chart" uri="{C3380CC4-5D6E-409C-BE32-E72D297353CC}">
              <c16:uniqueId val="{00000000-1802-4287-A743-6D93F7EEF3C4}"/>
            </c:ext>
          </c:extLst>
        </c:ser>
        <c:dLbls>
          <c:showLegendKey val="0"/>
          <c:showVal val="0"/>
          <c:showCatName val="0"/>
          <c:showSerName val="0"/>
          <c:showPercent val="0"/>
          <c:showBubbleSize val="0"/>
        </c:dLbls>
        <c:gapWidth val="150"/>
        <c:axId val="75170944"/>
        <c:axId val="751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284.52999999999997</c:v>
                </c:pt>
                <c:pt idx="1">
                  <c:v>217.82</c:v>
                </c:pt>
                <c:pt idx="2">
                  <c:v>215.28</c:v>
                </c:pt>
                <c:pt idx="3">
                  <c:v>207.96</c:v>
                </c:pt>
                <c:pt idx="4">
                  <c:v>194.31</c:v>
                </c:pt>
              </c:numCache>
            </c:numRef>
          </c:val>
          <c:smooth val="0"/>
          <c:extLst xmlns:c16r2="http://schemas.microsoft.com/office/drawing/2015/06/chart">
            <c:ext xmlns:c16="http://schemas.microsoft.com/office/drawing/2014/chart" uri="{C3380CC4-5D6E-409C-BE32-E72D297353CC}">
              <c16:uniqueId val="{00000001-1802-4287-A743-6D93F7EEF3C4}"/>
            </c:ext>
          </c:extLst>
        </c:ser>
        <c:dLbls>
          <c:showLegendKey val="0"/>
          <c:showVal val="0"/>
          <c:showCatName val="0"/>
          <c:showSerName val="0"/>
          <c:showPercent val="0"/>
          <c:showBubbleSize val="0"/>
        </c:dLbls>
        <c:marker val="1"/>
        <c:smooth val="0"/>
        <c:axId val="75170944"/>
        <c:axId val="75172864"/>
      </c:lineChart>
      <c:dateAx>
        <c:axId val="75170944"/>
        <c:scaling>
          <c:orientation val="minMax"/>
        </c:scaling>
        <c:delete val="1"/>
        <c:axPos val="b"/>
        <c:numFmt formatCode="ge" sourceLinked="1"/>
        <c:majorTickMark val="none"/>
        <c:minorTickMark val="none"/>
        <c:tickLblPos val="none"/>
        <c:crossAx val="75172864"/>
        <c:crosses val="autoZero"/>
        <c:auto val="1"/>
        <c:lblOffset val="100"/>
        <c:baseTimeUnit val="years"/>
      </c:dateAx>
      <c:valAx>
        <c:axId val="751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17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1" zoomScaleNormal="100" workbookViewId="0">
      <selection activeCell="CC25" sqref="CC2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岩手県　岩泉町</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Cc2</v>
      </c>
      <c r="X8" s="78"/>
      <c r="Y8" s="78"/>
      <c r="Z8" s="78"/>
      <c r="AA8" s="78"/>
      <c r="AB8" s="78"/>
      <c r="AC8" s="78"/>
      <c r="AD8" s="79" t="str">
        <f>データ!$M$6</f>
        <v>非設置</v>
      </c>
      <c r="AE8" s="79"/>
      <c r="AF8" s="79"/>
      <c r="AG8" s="79"/>
      <c r="AH8" s="79"/>
      <c r="AI8" s="79"/>
      <c r="AJ8" s="79"/>
      <c r="AK8" s="3"/>
      <c r="AL8" s="73">
        <f>データ!S6</f>
        <v>9613</v>
      </c>
      <c r="AM8" s="73"/>
      <c r="AN8" s="73"/>
      <c r="AO8" s="73"/>
      <c r="AP8" s="73"/>
      <c r="AQ8" s="73"/>
      <c r="AR8" s="73"/>
      <c r="AS8" s="73"/>
      <c r="AT8" s="72">
        <f>データ!T6</f>
        <v>992.36</v>
      </c>
      <c r="AU8" s="72"/>
      <c r="AV8" s="72"/>
      <c r="AW8" s="72"/>
      <c r="AX8" s="72"/>
      <c r="AY8" s="72"/>
      <c r="AZ8" s="72"/>
      <c r="BA8" s="72"/>
      <c r="BB8" s="72">
        <f>データ!U6</f>
        <v>9.69</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t="str">
        <f>データ!O6</f>
        <v>該当数値なし</v>
      </c>
      <c r="J10" s="72"/>
      <c r="K10" s="72"/>
      <c r="L10" s="72"/>
      <c r="M10" s="72"/>
      <c r="N10" s="72"/>
      <c r="O10" s="72"/>
      <c r="P10" s="72">
        <f>データ!P6</f>
        <v>28.92</v>
      </c>
      <c r="Q10" s="72"/>
      <c r="R10" s="72"/>
      <c r="S10" s="72"/>
      <c r="T10" s="72"/>
      <c r="U10" s="72"/>
      <c r="V10" s="72"/>
      <c r="W10" s="72">
        <f>データ!Q6</f>
        <v>105.71</v>
      </c>
      <c r="X10" s="72"/>
      <c r="Y10" s="72"/>
      <c r="Z10" s="72"/>
      <c r="AA10" s="72"/>
      <c r="AB10" s="72"/>
      <c r="AC10" s="72"/>
      <c r="AD10" s="73">
        <f>データ!R6</f>
        <v>2700</v>
      </c>
      <c r="AE10" s="73"/>
      <c r="AF10" s="73"/>
      <c r="AG10" s="73"/>
      <c r="AH10" s="73"/>
      <c r="AI10" s="73"/>
      <c r="AJ10" s="73"/>
      <c r="AK10" s="2"/>
      <c r="AL10" s="73">
        <f>データ!V6</f>
        <v>2746</v>
      </c>
      <c r="AM10" s="73"/>
      <c r="AN10" s="73"/>
      <c r="AO10" s="73"/>
      <c r="AP10" s="73"/>
      <c r="AQ10" s="73"/>
      <c r="AR10" s="73"/>
      <c r="AS10" s="73"/>
      <c r="AT10" s="72">
        <f>データ!W6</f>
        <v>0.99</v>
      </c>
      <c r="AU10" s="72"/>
      <c r="AV10" s="72"/>
      <c r="AW10" s="72"/>
      <c r="AX10" s="72"/>
      <c r="AY10" s="72"/>
      <c r="AZ10" s="72"/>
      <c r="BA10" s="72"/>
      <c r="BB10" s="72">
        <f>データ!X6</f>
        <v>2773.74</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63" t="s">
        <v>26</v>
      </c>
      <c r="BM14" s="64"/>
      <c r="BN14" s="64"/>
      <c r="BO14" s="64"/>
      <c r="BP14" s="64"/>
      <c r="BQ14" s="64"/>
      <c r="BR14" s="64"/>
      <c r="BS14" s="64"/>
      <c r="BT14" s="64"/>
      <c r="BU14" s="64"/>
      <c r="BV14" s="64"/>
      <c r="BW14" s="64"/>
      <c r="BX14" s="64"/>
      <c r="BY14" s="64"/>
      <c r="BZ14" s="65"/>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123</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121</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c r="BL83" s="41"/>
      <c r="BM83" s="41"/>
      <c r="BN83" s="41"/>
      <c r="BO83" s="41"/>
      <c r="BP83" s="41"/>
      <c r="BQ83" s="41"/>
      <c r="BR83" s="41"/>
      <c r="BS83" s="41"/>
      <c r="BT83" s="41"/>
      <c r="BU83" s="41"/>
      <c r="BV83" s="41"/>
      <c r="BW83" s="41"/>
      <c r="BX83" s="41"/>
      <c r="BY83" s="41"/>
      <c r="BZ83" s="41"/>
    </row>
    <row r="84" spans="1:78" x14ac:dyDescent="0.15">
      <c r="C84" s="2" t="s">
        <v>42</v>
      </c>
      <c r="BL84" s="41"/>
      <c r="BM84" s="41"/>
      <c r="BN84" s="41"/>
      <c r="BO84" s="41"/>
      <c r="BP84" s="41"/>
      <c r="BQ84" s="41"/>
      <c r="BR84" s="41"/>
      <c r="BS84" s="41"/>
      <c r="BT84" s="41"/>
      <c r="BU84" s="41"/>
      <c r="BV84" s="41"/>
      <c r="BW84" s="41"/>
      <c r="BX84" s="41"/>
      <c r="BY84" s="41"/>
      <c r="BZ84" s="41"/>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JZBvstVy2+CwRXgC4t3+alMZj6Iqv5RFg0+C8pvGeUh4hPjLAPGXmRzv/PyM0tl/CT5WBWBPAS7SeFvZrlMJHg==" saltValue="9D+XBgZ3wWHv5W2gnsT9X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36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7" t="s">
        <v>67</v>
      </c>
      <c r="B4" s="29"/>
      <c r="C4" s="29"/>
      <c r="D4" s="29"/>
      <c r="E4" s="29"/>
      <c r="F4" s="29"/>
      <c r="G4" s="29"/>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5" x14ac:dyDescent="0.1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x14ac:dyDescent="0.15">
      <c r="A6" s="27" t="s">
        <v>107</v>
      </c>
      <c r="B6" s="32">
        <f>B7</f>
        <v>2017</v>
      </c>
      <c r="C6" s="32">
        <f t="shared" ref="C6:X6" si="3">C7</f>
        <v>34835</v>
      </c>
      <c r="D6" s="32">
        <f t="shared" si="3"/>
        <v>47</v>
      </c>
      <c r="E6" s="32">
        <f t="shared" si="3"/>
        <v>17</v>
      </c>
      <c r="F6" s="32">
        <f t="shared" si="3"/>
        <v>1</v>
      </c>
      <c r="G6" s="32">
        <f t="shared" si="3"/>
        <v>0</v>
      </c>
      <c r="H6" s="32" t="str">
        <f t="shared" si="3"/>
        <v>岩手県　岩泉町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28.92</v>
      </c>
      <c r="Q6" s="33">
        <f t="shared" si="3"/>
        <v>105.71</v>
      </c>
      <c r="R6" s="33">
        <f t="shared" si="3"/>
        <v>2700</v>
      </c>
      <c r="S6" s="33">
        <f t="shared" si="3"/>
        <v>9613</v>
      </c>
      <c r="T6" s="33">
        <f t="shared" si="3"/>
        <v>992.36</v>
      </c>
      <c r="U6" s="33">
        <f t="shared" si="3"/>
        <v>9.69</v>
      </c>
      <c r="V6" s="33">
        <f t="shared" si="3"/>
        <v>2746</v>
      </c>
      <c r="W6" s="33">
        <f t="shared" si="3"/>
        <v>0.99</v>
      </c>
      <c r="X6" s="33">
        <f t="shared" si="3"/>
        <v>2773.74</v>
      </c>
      <c r="Y6" s="34">
        <f>IF(Y7="",NA(),Y7)</f>
        <v>36.61</v>
      </c>
      <c r="Z6" s="34">
        <f t="shared" ref="Z6:AH6" si="4">IF(Z7="",NA(),Z7)</f>
        <v>37.5</v>
      </c>
      <c r="AA6" s="34">
        <f t="shared" si="4"/>
        <v>69.599999999999994</v>
      </c>
      <c r="AB6" s="34">
        <f t="shared" si="4"/>
        <v>67.5</v>
      </c>
      <c r="AC6" s="34">
        <f t="shared" si="4"/>
        <v>91.15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2077.98</v>
      </c>
      <c r="BG6" s="34">
        <f t="shared" ref="BG6:BO6" si="7">IF(BG7="",NA(),BG7)</f>
        <v>1615.18</v>
      </c>
      <c r="BH6" s="34">
        <f t="shared" si="7"/>
        <v>1426.74</v>
      </c>
      <c r="BI6" s="34">
        <f t="shared" si="7"/>
        <v>40.46</v>
      </c>
      <c r="BJ6" s="34">
        <f t="shared" si="7"/>
        <v>366.21</v>
      </c>
      <c r="BK6" s="34">
        <f t="shared" si="7"/>
        <v>1506.51</v>
      </c>
      <c r="BL6" s="34">
        <f t="shared" si="7"/>
        <v>1136.5</v>
      </c>
      <c r="BM6" s="34">
        <f t="shared" si="7"/>
        <v>1118.56</v>
      </c>
      <c r="BN6" s="34">
        <f t="shared" si="7"/>
        <v>1111.31</v>
      </c>
      <c r="BO6" s="34">
        <f t="shared" si="7"/>
        <v>966.33</v>
      </c>
      <c r="BP6" s="33" t="str">
        <f>IF(BP7="","",IF(BP7="-","【-】","【"&amp;SUBSTITUTE(TEXT(BP7,"#,##0.00"),"-","△")&amp;"】"))</f>
        <v>【707.33】</v>
      </c>
      <c r="BQ6" s="34">
        <f>IF(BQ7="",NA(),BQ7)</f>
        <v>38.31</v>
      </c>
      <c r="BR6" s="34">
        <f t="shared" ref="BR6:BZ6" si="8">IF(BR7="",NA(),BR7)</f>
        <v>42.84</v>
      </c>
      <c r="BS6" s="34">
        <f t="shared" si="8"/>
        <v>44.32</v>
      </c>
      <c r="BT6" s="34">
        <f t="shared" si="8"/>
        <v>64.099999999999994</v>
      </c>
      <c r="BU6" s="34">
        <f t="shared" si="8"/>
        <v>76.510000000000005</v>
      </c>
      <c r="BV6" s="34">
        <f t="shared" si="8"/>
        <v>57.33</v>
      </c>
      <c r="BW6" s="34">
        <f t="shared" si="8"/>
        <v>71.650000000000006</v>
      </c>
      <c r="BX6" s="34">
        <f t="shared" si="8"/>
        <v>72.33</v>
      </c>
      <c r="BY6" s="34">
        <f t="shared" si="8"/>
        <v>75.540000000000006</v>
      </c>
      <c r="BZ6" s="34">
        <f t="shared" si="8"/>
        <v>81.739999999999995</v>
      </c>
      <c r="CA6" s="33" t="str">
        <f>IF(CA7="","",IF(CA7="-","【-】","【"&amp;SUBSTITUTE(TEXT(CA7,"#,##0.00"),"-","△")&amp;"】"))</f>
        <v>【101.26】</v>
      </c>
      <c r="CB6" s="34">
        <f>IF(CB7="",NA(),CB7)</f>
        <v>401.81</v>
      </c>
      <c r="CC6" s="34">
        <f t="shared" ref="CC6:CK6" si="9">IF(CC7="",NA(),CC7)</f>
        <v>371.09</v>
      </c>
      <c r="CD6" s="34">
        <f t="shared" si="9"/>
        <v>358.88</v>
      </c>
      <c r="CE6" s="34">
        <f t="shared" si="9"/>
        <v>245.43</v>
      </c>
      <c r="CF6" s="34">
        <f t="shared" si="9"/>
        <v>212.52</v>
      </c>
      <c r="CG6" s="34">
        <f t="shared" si="9"/>
        <v>284.52999999999997</v>
      </c>
      <c r="CH6" s="34">
        <f t="shared" si="9"/>
        <v>217.82</v>
      </c>
      <c r="CI6" s="34">
        <f t="shared" si="9"/>
        <v>215.28</v>
      </c>
      <c r="CJ6" s="34">
        <f t="shared" si="9"/>
        <v>207.96</v>
      </c>
      <c r="CK6" s="34">
        <f t="shared" si="9"/>
        <v>194.31</v>
      </c>
      <c r="CL6" s="33" t="str">
        <f>IF(CL7="","",IF(CL7="-","【-】","【"&amp;SUBSTITUTE(TEXT(CL7,"#,##0.00"),"-","△")&amp;"】"))</f>
        <v>【136.39】</v>
      </c>
      <c r="CM6" s="34">
        <f>IF(CM7="",NA(),CM7)</f>
        <v>40.39</v>
      </c>
      <c r="CN6" s="34">
        <f t="shared" ref="CN6:CV6" si="10">IF(CN7="",NA(),CN7)</f>
        <v>39.74</v>
      </c>
      <c r="CO6" s="34">
        <f t="shared" si="10"/>
        <v>40.98</v>
      </c>
      <c r="CP6" s="34">
        <f t="shared" si="10"/>
        <v>40.65</v>
      </c>
      <c r="CQ6" s="34">
        <f t="shared" si="10"/>
        <v>42.81</v>
      </c>
      <c r="CR6" s="34">
        <f t="shared" si="10"/>
        <v>39.92</v>
      </c>
      <c r="CS6" s="34">
        <f t="shared" si="10"/>
        <v>54.44</v>
      </c>
      <c r="CT6" s="34">
        <f t="shared" si="10"/>
        <v>54.67</v>
      </c>
      <c r="CU6" s="34">
        <f t="shared" si="10"/>
        <v>53.51</v>
      </c>
      <c r="CV6" s="34">
        <f t="shared" si="10"/>
        <v>53.5</v>
      </c>
      <c r="CW6" s="33" t="str">
        <f>IF(CW7="","",IF(CW7="-","【-】","【"&amp;SUBSTITUTE(TEXT(CW7,"#,##0.00"),"-","△")&amp;"】"))</f>
        <v>【60.13】</v>
      </c>
      <c r="CX6" s="34">
        <f>IF(CX7="",NA(),CX7)</f>
        <v>59.7</v>
      </c>
      <c r="CY6" s="34">
        <f t="shared" ref="CY6:DG6" si="11">IF(CY7="",NA(),CY7)</f>
        <v>60.59</v>
      </c>
      <c r="CZ6" s="34">
        <f t="shared" si="11"/>
        <v>64.8</v>
      </c>
      <c r="DA6" s="34">
        <f t="shared" si="11"/>
        <v>67.25</v>
      </c>
      <c r="DB6" s="34">
        <f t="shared" si="11"/>
        <v>68.03</v>
      </c>
      <c r="DC6" s="34">
        <f t="shared" si="11"/>
        <v>65.86</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0.19</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34835</v>
      </c>
      <c r="D7" s="36">
        <v>47</v>
      </c>
      <c r="E7" s="36">
        <v>17</v>
      </c>
      <c r="F7" s="36">
        <v>1</v>
      </c>
      <c r="G7" s="36">
        <v>0</v>
      </c>
      <c r="H7" s="36" t="s">
        <v>108</v>
      </c>
      <c r="I7" s="36" t="s">
        <v>109</v>
      </c>
      <c r="J7" s="36" t="s">
        <v>110</v>
      </c>
      <c r="K7" s="36" t="s">
        <v>111</v>
      </c>
      <c r="L7" s="36" t="s">
        <v>112</v>
      </c>
      <c r="M7" s="36" t="s">
        <v>113</v>
      </c>
      <c r="N7" s="37" t="s">
        <v>114</v>
      </c>
      <c r="O7" s="37" t="s">
        <v>115</v>
      </c>
      <c r="P7" s="37">
        <v>28.92</v>
      </c>
      <c r="Q7" s="37">
        <v>105.71</v>
      </c>
      <c r="R7" s="37">
        <v>2700</v>
      </c>
      <c r="S7" s="37">
        <v>9613</v>
      </c>
      <c r="T7" s="37">
        <v>992.36</v>
      </c>
      <c r="U7" s="37">
        <v>9.69</v>
      </c>
      <c r="V7" s="37">
        <v>2746</v>
      </c>
      <c r="W7" s="37">
        <v>0.99</v>
      </c>
      <c r="X7" s="37">
        <v>2773.74</v>
      </c>
      <c r="Y7" s="37">
        <v>36.61</v>
      </c>
      <c r="Z7" s="37">
        <v>37.5</v>
      </c>
      <c r="AA7" s="37">
        <v>69.599999999999994</v>
      </c>
      <c r="AB7" s="37">
        <v>67.5</v>
      </c>
      <c r="AC7" s="37">
        <v>91.15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2077.98</v>
      </c>
      <c r="BG7" s="37">
        <v>1615.18</v>
      </c>
      <c r="BH7" s="37">
        <v>1426.74</v>
      </c>
      <c r="BI7" s="37">
        <v>40.46</v>
      </c>
      <c r="BJ7" s="37">
        <v>366.21</v>
      </c>
      <c r="BK7" s="37">
        <v>1506.51</v>
      </c>
      <c r="BL7" s="37">
        <v>1136.5</v>
      </c>
      <c r="BM7" s="37">
        <v>1118.56</v>
      </c>
      <c r="BN7" s="37">
        <v>1111.31</v>
      </c>
      <c r="BO7" s="37">
        <v>966.33</v>
      </c>
      <c r="BP7" s="37">
        <v>707.33</v>
      </c>
      <c r="BQ7" s="37">
        <v>38.31</v>
      </c>
      <c r="BR7" s="37">
        <v>42.84</v>
      </c>
      <c r="BS7" s="37">
        <v>44.32</v>
      </c>
      <c r="BT7" s="37">
        <v>64.099999999999994</v>
      </c>
      <c r="BU7" s="37">
        <v>76.510000000000005</v>
      </c>
      <c r="BV7" s="37">
        <v>57.33</v>
      </c>
      <c r="BW7" s="37">
        <v>71.650000000000006</v>
      </c>
      <c r="BX7" s="37">
        <v>72.33</v>
      </c>
      <c r="BY7" s="37">
        <v>75.540000000000006</v>
      </c>
      <c r="BZ7" s="37">
        <v>81.739999999999995</v>
      </c>
      <c r="CA7" s="37">
        <v>101.26</v>
      </c>
      <c r="CB7" s="37">
        <v>401.81</v>
      </c>
      <c r="CC7" s="37">
        <v>371.09</v>
      </c>
      <c r="CD7" s="37">
        <v>358.88</v>
      </c>
      <c r="CE7" s="37">
        <v>245.43</v>
      </c>
      <c r="CF7" s="37">
        <v>212.52</v>
      </c>
      <c r="CG7" s="37">
        <v>284.52999999999997</v>
      </c>
      <c r="CH7" s="37">
        <v>217.82</v>
      </c>
      <c r="CI7" s="37">
        <v>215.28</v>
      </c>
      <c r="CJ7" s="37">
        <v>207.96</v>
      </c>
      <c r="CK7" s="37">
        <v>194.31</v>
      </c>
      <c r="CL7" s="37">
        <v>136.38999999999999</v>
      </c>
      <c r="CM7" s="37">
        <v>40.39</v>
      </c>
      <c r="CN7" s="37">
        <v>39.74</v>
      </c>
      <c r="CO7" s="37">
        <v>40.98</v>
      </c>
      <c r="CP7" s="37">
        <v>40.65</v>
      </c>
      <c r="CQ7" s="37">
        <v>42.81</v>
      </c>
      <c r="CR7" s="37">
        <v>39.92</v>
      </c>
      <c r="CS7" s="37">
        <v>54.44</v>
      </c>
      <c r="CT7" s="37">
        <v>54.67</v>
      </c>
      <c r="CU7" s="37">
        <v>53.51</v>
      </c>
      <c r="CV7" s="37">
        <v>53.5</v>
      </c>
      <c r="CW7" s="37">
        <v>60.13</v>
      </c>
      <c r="CX7" s="37">
        <v>59.7</v>
      </c>
      <c r="CY7" s="37">
        <v>60.59</v>
      </c>
      <c r="CZ7" s="37">
        <v>64.8</v>
      </c>
      <c r="DA7" s="37">
        <v>67.25</v>
      </c>
      <c r="DB7" s="37">
        <v>68.03</v>
      </c>
      <c r="DC7" s="37">
        <v>65.86</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0.19</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2019-01-31T00:43:04Z</cp:lastPrinted>
  <dcterms:created xsi:type="dcterms:W3CDTF">2018-12-03T08:59:15Z</dcterms:created>
  <dcterms:modified xsi:type="dcterms:W3CDTF">2019-01-31T00:51:44Z</dcterms:modified>
</cp:coreProperties>
</file>