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310" yWindow="-165" windowWidth="29040" windowHeight="12780"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 name="Sheet1" sheetId="19" r:id="rId15"/>
  </sheets>
  <externalReferences>
    <externalReference r:id="rId16"/>
  </externalReferenc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AM36" i="10"/>
  <c r="C36" i="10"/>
  <c r="AM35" i="10"/>
  <c r="C35" i="10"/>
  <c r="U34" i="10" s="1"/>
  <c r="U35" i="10" s="1"/>
  <c r="U36" i="10" s="1"/>
  <c r="U37" i="10" s="1"/>
  <c r="U38" i="10" s="1"/>
  <c r="AM34" i="10"/>
  <c r="C34" i="10"/>
  <c r="BW34" i="10" l="1"/>
  <c r="BW35" i="10" s="1"/>
  <c r="BW36" i="10" s="1"/>
  <c r="BW37" i="10" s="1"/>
  <c r="BW38" i="10" s="1"/>
  <c r="BW39"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<sst xmlns="http://schemas.openxmlformats.org/spreadsheetml/2006/main" count="1058" uniqueCount="582">
  <si>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</si>
  <si>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</si>
  <si>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</si>
  <si>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</si>
  <si>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</si>
  <si>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</si>
  <si>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</si>
  <si>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</si>
  <si>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</si>
  <si>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</si>
  <si>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</si>
  <si>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</si>
  <si>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</si>
  <si>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</si>
  <si>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</si>
  <si>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</si>
  <si>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</si>
  <si>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</si>
  <si>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</si>
  <si>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</si>
  <si>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</si>
  <si>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</si>
  <si>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</si>
  <si>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</si>
  <si>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</si>
  <si>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</si>
  <si>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</si>
  <si>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</si>
  <si>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</si>
  <si>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</si>
  <si>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</si>
  <si>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</si>
  <si>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</si>
  <si>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</si>
  <si>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</si>
  <si>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</si>
  <si>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</si>
  <si>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</si>
  <si>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</si>
  <si>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</si>
  <si>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</si>
  <si>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</si>
  <si>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</si>
  <si>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</si>
  <si>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</si>
  <si>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</si>
  <si>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</si>
  <si>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</si>
  <si>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</si>
  <si>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</si>
  <si>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</si>
  <si>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</si>
  <si>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</si>
  <si>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</si>
  <si>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</si>
  <si>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</si>
  <si>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</si>
  <si>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</si>
  <si>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</si>
  <si>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</si>
  <si>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</si>
  <si>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</si>
  <si>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</si>
  <si>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</si>
  <si>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</si>
  <si>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</si>
  <si>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</si>
  <si>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</si>
  <si>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</si>
  <si>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</si>
  <si>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</si>
  <si>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</si>
  <si>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</si>
  <si>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</si>
  <si>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</si>
  <si>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</si>
  <si>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</si>
  <si>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</si>
  <si>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</si>
  <si>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</si>
  <si>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</si>
  <si>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</si>
  <si>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</si>
  <si>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</si>
  <si>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</si>
  <si>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</si>
  <si>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</si>
  <si>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</si>
  <si>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</si>
  <si>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</si>
  <si>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</si>
  <si>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岩泉町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</si>
  <si>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</si>
  <si>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</si>
  <si>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</si>
  <si>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</si>
  <si>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</si>
  <si>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</si>
  <si>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</si>
  <si>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</si>
  <si>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</si>
  <si>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</si>
  <si>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</si>
  <si>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</si>
  <si>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</si>
  <si>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</si>
  <si>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</si>
  <si>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</si>
  <si>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</si>
  <si>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</si>
  <si>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</si>
  <si>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</si>
  <si>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</si>
  <si>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</si>
  <si>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</si>
  <si>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</si>
  <si>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</si>
  <si>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</si>
  <si>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</si>
  <si>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</si>
  <si>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</si>
  <si>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</si>
  <si>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</si>
  <si>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</si>
  <si>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</si>
  <si>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</si>
  <si>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</si>
  <si>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</si>
  <si>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</si>
  <si>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</si>
  <si>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</si>
  <si>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</si>
  <si>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</si>
  <si>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</si>
  <si>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</si>
  <si>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</si>
  <si>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</si>
  <si>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</si>
  <si>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</si>
  <si>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</si>
  <si>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</si>
  <si>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</si>
  <si>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</si>
  <si>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</si>
  <si>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</si>
  <si>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</si>
  <si>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</si>
  <si>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</si>
  <si>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</si>
  <si>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</si>
  <si>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</si>
  <si>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</si>
  <si>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</si>
  <si>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</si>
  <si>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</si>
  <si>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</si>
  <si>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</si>
  <si>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</si>
  <si>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</si>
  <si>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</si>
  <si>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</si>
  <si>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</si>
  <si>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</si>
  <si>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</si>
  <si>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</si>
  <si>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</si>
  <si>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</si>
  <si>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</si>
  <si>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</si>
  <si>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</si>
  <si>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</si>
  <si>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</si>
  <si>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</si>
  <si>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</si>
  <si>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</si>
  <si>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</si>
  <si>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</si>
  <si>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</si>
  <si>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</si>
  <si>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</si>
  <si>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</si>
  <si>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</si>
  <si>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</si>
  <si>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</si>
  <si>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</si>
  <si>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</si>
  <si>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</si>
  <si>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</si>
  <si>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</si>
  <si>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</si>
  <si>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</si>
  <si>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</si>
  <si>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</si>
  <si>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</si>
  <si>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</si>
  <si>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</si>
  <si>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</si>
  <si>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</si>
  <si>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</si>
  <si>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</si>
  <si>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</si>
  <si>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</si>
  <si>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</si>
  <si>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</si>
  <si>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</si>
  <si>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</si>
  <si>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</si>
  <si>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</si>
  <si>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</si>
  <si>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</si>
  <si>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岩手県岩泉町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</si>
  <si>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</si>
  <si>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</si>
  <si>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</si>
  <si>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</si>
  <si>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</si>
  <si>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</si>
  <si>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</si>
  <si>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</si>
  <si>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</si>
  <si>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</si>
  <si>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</si>
  <si>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</si>
  <si>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</si>
  <si>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</si>
  <si>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</si>
  <si>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</si>
  <si>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</si>
  <si>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</si>
  <si>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</si>
  <si>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</si>
  <si>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</si>
  <si>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</si>
  <si>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</si>
  <si>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</si>
  <si>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</si>
  <si>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</si>
  <si>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</si>
  <si>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</si>
  <si>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</si>
  <si>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</si>
  <si>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</si>
  <si>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</si>
  <si>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</si>
  <si>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</si>
  <si>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</si>
  <si>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</si>
  <si>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</si>
  <si>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</si>
  <si>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</si>
  <si>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</si>
  <si>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</si>
  <si>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</si>
  <si>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</si>
  <si>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</si>
  <si>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</si>
  <si>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</si>
  <si>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</si>
  <si>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</si>
  <si>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</si>
  <si>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</si>
  <si>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</si>
  <si>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</si>
  <si>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</si>
  <si>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</si>
  <si>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</si>
  <si>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</si>
  <si>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</si>
  <si>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</si>
  <si>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</si>
  <si>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</si>
  <si>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</si>
  <si>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</si>
  <si>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</si>
  <si>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</si>
  <si>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</si>
  <si>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</si>
  <si>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</si>
  <si>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</si>
  <si>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</si>
  <si>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</si>
  <si>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</si>
  <si>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</si>
  <si>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</si>
  <si>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</si>
  <si>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</si>
  <si>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</si>
  <si>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</si>
  <si>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</si>
  <si>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</si>
  <si>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</si>
  <si>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</si>
  <si>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</si>
  <si>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</si>
  <si>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</si>
  <si>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</si>
  <si>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</si>
  <si>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</si>
  <si>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</si>
  <si>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</si>
  <si>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</si>
  <si>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</si>
  <si>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</si>
  <si>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</si>
  <si>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</si>
  <si>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</si>
  <si>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</si>
  <si>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</si>
  <si>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</si>
  <si>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</si>
  <si>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</si>
  <si>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</si>
  <si>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</si>
  <si>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</si>
  <si>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</si>
  <si>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</si>
  <si>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</si>
  <si>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</si>
  <si>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</si>
  <si>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</si>
  <si>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</si>
  <si>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</si>
  <si>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</si>
  <si>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</si>
  <si>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</si>
  <si>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</si>
  <si>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</si>
  <si>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</si>
  <si>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</si>
  <si>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</si>
  <si>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</si>
  <si>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</si>
  <si>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</si>
  <si>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</si>
  <si>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</si>
  <si>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</si>
  <si>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</si>
  <si>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</si>
  <si>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</si>
  <si>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</si>
  <si>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</si>
  <si>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</si>
  <si>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</si>
  <si>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</si>
  <si>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</si>
  <si>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</si>
  <si>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</si>
  <si>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</si>
  <si>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</si>
  <si>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</si>
  <si>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</si>
  <si>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</si>
  <si>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</si>
  <si>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</si>
  <si>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</si>
  <si>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</si>
  <si>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</si>
  <si>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</si>
  <si>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</si>
  <si>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</si>
  <si>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岩手県岩泉町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</si>
  <si>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</si>
  <si>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</si>
  <si>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</si>
  <si>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</si>
  <si>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</si>
  <si>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</si>
  <si>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</si>
  <si>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</si>
  <si>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</si>
  <si>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</si>
  <si>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</si>
  <si>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</si>
  <si>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</si>
  <si>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</si>
  <si>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</si>
  <si>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</si>
  <si>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</si>
  <si>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</si>
  <si>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</si>
  <si>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</si>
  <si>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</si>
  <si>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</si>
  <si>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</si>
  <si>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</si>
  <si>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</si>
  <si>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</si>
  <si>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</si>
  <si>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</si>
  <si>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</si>
  <si>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</si>
  <si>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</si>
  <si>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</si>
  <si>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</si>
  <si>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</si>
  <si>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</si>
  <si>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</si>
  <si>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介護保険特別会計（事業勘定）</t>
    <phoneticPr fontId="5"/>
  </si>
  <si>
    <t>介護保険特別会計（サービス事業勘定）</t>
    <phoneticPr fontId="5"/>
  </si>
  <si>
    <t>簡易水道特別会計</t>
    <phoneticPr fontId="5"/>
  </si>
  <si>
    <t>法非適用企業</t>
    <phoneticPr fontId="5"/>
  </si>
  <si>
    <t>公共下水道事業特別会計</t>
    <phoneticPr fontId="5"/>
  </si>
  <si>
    <t>法非適用企業</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</si>
  <si>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</si>
  <si>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</si>
  <si>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</si>
  <si>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</si>
  <si>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</si>
  <si>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</si>
  <si>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</si>
  <si>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</si>
  <si>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</si>
  <si>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</si>
  <si>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</si>
  <si>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</si>
  <si>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</si>
  <si>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</si>
  <si>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</si>
  <si>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</si>
  <si>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</si>
  <si>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</si>
  <si>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</si>
  <si>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</si>
  <si>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</si>
  <si>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</si>
  <si>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</si>
  <si>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</si>
  <si>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</si>
  <si>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</si>
  <si>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</si>
  <si>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</si>
  <si>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</si>
  <si>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</si>
  <si>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</si>
  <si>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</si>
  <si>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</si>
  <si>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</si>
  <si>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</si>
  <si>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</si>
  <si>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</si>
  <si>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</si>
  <si>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</si>
  <si>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</si>
  <si>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</si>
  <si>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</si>
  <si>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</si>
  <si>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</si>
  <si>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</si>
  <si>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</si>
  <si>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</si>
  <si>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</si>
  <si>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</si>
  <si>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</si>
  <si>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</si>
  <si>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</si>
  <si>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</si>
  <si>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</si>
  <si>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</si>
  <si>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</si>
  <si>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</si>
  <si>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</si>
  <si>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</si>
  <si>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</si>
  <si>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</si>
  <si>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</si>
  <si>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</si>
  <si>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</si>
  <si>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</si>
  <si>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</si>
  <si>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</si>
  <si>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</si>
  <si>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</si>
  <si>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</si>
  <si>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</si>
  <si>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</si>
  <si>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</si>
  <si>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</si>
  <si>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</si>
  <si>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</si>
  <si>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</si>
  <si>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</si>
  <si>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</si>
  <si>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</si>
  <si>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</si>
  <si>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</si>
  <si>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</si>
  <si>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</si>
  <si>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</si>
  <si>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</si>
  <si>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</si>
  <si>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</si>
  <si>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</si>
  <si>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</si>
  <si>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</si>
  <si>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</si>
  <si>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</si>
  <si>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</si>
  <si>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</si>
  <si>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</si>
  <si>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</si>
  <si>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</si>
  <si>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</si>
  <si>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</si>
  <si>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</si>
  <si>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</si>
  <si>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</si>
  <si>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</si>
  <si>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</si>
  <si>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</si>
  <si>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</si>
  <si>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</si>
  <si>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</si>
  <si>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</si>
  <si>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</si>
  <si>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</si>
  <si>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</si>
  <si>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</si>
  <si>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</si>
  <si>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</si>
  <si>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</si>
  <si>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</si>
  <si>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</si>
  <si>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</si>
  <si>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</si>
  <si>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</si>
  <si>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</si>
  <si>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</si>
  <si>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</si>
  <si>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</si>
  <si>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</si>
  <si>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</si>
  <si>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</si>
  <si>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</si>
  <si>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</si>
  <si>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</si>
  <si>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</si>
  <si>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</si>
  <si>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</si>
  <si>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</si>
  <si>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</si>
  <si>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</si>
  <si>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</si>
  <si>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</si>
  <si>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</si>
  <si>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</si>
  <si>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</si>
  <si>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</si>
  <si>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</si>
  <si>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</si>
  <si>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</si>
  <si>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</si>
  <si>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</si>
  <si>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</si>
  <si>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25.72</t>
  </si>
  <si>
    <t>一般会計</t>
  </si>
  <si>
    <t>簡易水道特別会計</t>
  </si>
  <si>
    <t>介護保険特別会計（事業勘定）</t>
  </si>
  <si>
    <t>国民健康保険特別会計（事業勘定）</t>
  </si>
  <si>
    <t>観光事業特別会計</t>
  </si>
  <si>
    <t>公共下水道事業特別会計</t>
  </si>
  <si>
    <t>国民健康保険特別会計（診療施設勘定）</t>
  </si>
  <si>
    <t>介護保険特別会計（サービス事業勘定）</t>
  </si>
  <si>
    <t>その他会計（赤字）</t>
  </si>
  <si>
    <t>その他会計（黒字）</t>
  </si>
  <si>
    <t>復興交付金基金</t>
    <rPh sb="0" eb="2">
      <t>フッコウ</t>
    </rPh>
    <rPh sb="2" eb="5">
      <t>コウフキン</t>
    </rPh>
    <rPh sb="5" eb="7">
      <t>キキン</t>
    </rPh>
    <phoneticPr fontId="11"/>
  </si>
  <si>
    <t>公共施設等整備基金</t>
    <rPh sb="0" eb="2">
      <t>コウキョウ</t>
    </rPh>
    <rPh sb="2" eb="4">
      <t>シセツ</t>
    </rPh>
    <rPh sb="4" eb="5">
      <t>トウ</t>
    </rPh>
    <rPh sb="5" eb="7">
      <t>セイビ</t>
    </rPh>
    <rPh sb="7" eb="9">
      <t>キキン</t>
    </rPh>
    <phoneticPr fontId="11"/>
  </si>
  <si>
    <t>高齢者福祉基金</t>
    <rPh sb="0" eb="3">
      <t>コウレイシャ</t>
    </rPh>
    <rPh sb="3" eb="5">
      <t>フクシ</t>
    </rPh>
    <rPh sb="5" eb="7">
      <t>キキン</t>
    </rPh>
    <phoneticPr fontId="11"/>
  </si>
  <si>
    <t>ふるさとづくり基金</t>
    <rPh sb="7" eb="9">
      <t>キキン</t>
    </rPh>
    <phoneticPr fontId="11"/>
  </si>
  <si>
    <t>日本短角種肥育素牛導入資金貸付基金</t>
    <rPh sb="0" eb="2">
      <t>ニホン</t>
    </rPh>
    <rPh sb="2" eb="3">
      <t>タン</t>
    </rPh>
    <rPh sb="3" eb="4">
      <t>ツノ</t>
    </rPh>
    <rPh sb="4" eb="5">
      <t>シュ</t>
    </rPh>
    <rPh sb="5" eb="7">
      <t>ヒイク</t>
    </rPh>
    <rPh sb="7" eb="8">
      <t>モト</t>
    </rPh>
    <rPh sb="8" eb="9">
      <t>ウシ</t>
    </rPh>
    <rPh sb="9" eb="11">
      <t>ドウニュウ</t>
    </rPh>
    <rPh sb="11" eb="13">
      <t>シキン</t>
    </rPh>
    <rPh sb="13" eb="15">
      <t>カシツケ</t>
    </rPh>
    <rPh sb="15" eb="17">
      <t>キキン</t>
    </rPh>
    <phoneticPr fontId="11"/>
  </si>
  <si>
    <t>-</t>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</si>
  <si>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</si>
  <si>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</si>
  <si>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1"/>
  </si>
  <si>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1"/>
  </si>
  <si>
    <t>宮古地区広域行政組合</t>
    <rPh sb="0" eb="2">
      <t>ミヤコ</t>
    </rPh>
    <rPh sb="2" eb="4">
      <t>チク</t>
    </rPh>
    <rPh sb="4" eb="6">
      <t>コウイキ</t>
    </rPh>
    <rPh sb="6" eb="8">
      <t>ギョウセイ</t>
    </rPh>
    <rPh sb="8" eb="10">
      <t>クミアイ</t>
    </rPh>
    <phoneticPr fontId="11"/>
  </si>
  <si>
    <t>岩手県沿岸知的障害児施設組合</t>
    <rPh sb="0" eb="3">
      <t>イワテケン</t>
    </rPh>
    <rPh sb="3" eb="5">
      <t>エンガン</t>
    </rPh>
    <rPh sb="5" eb="7">
      <t>チテキ</t>
    </rPh>
    <rPh sb="7" eb="10">
      <t>ショウガイジ</t>
    </rPh>
    <rPh sb="10" eb="12">
      <t>シセツ</t>
    </rPh>
    <rPh sb="12" eb="14">
      <t>クミアイ</t>
    </rPh>
    <phoneticPr fontId="11"/>
  </si>
  <si>
    <t>岩手県後期高齢者医療広域連合（一般会計）</t>
    <rPh sb="0" eb="3">
      <t>イワテケン</t>
    </rPh>
    <rPh sb="3" eb="5">
      <t>コウキ</t>
    </rPh>
    <rPh sb="5" eb="8">
      <t>コウレイシャ</t>
    </rPh>
    <rPh sb="8" eb="10">
      <t>イリョウ</t>
    </rPh>
    <rPh sb="10" eb="12">
      <t>コウイキ</t>
    </rPh>
    <rPh sb="12" eb="14">
      <t>レンゴウ</t>
    </rPh>
    <phoneticPr fontId="11"/>
  </si>
  <si>
    <t>岩手県後期高齢者医療広域連合（特別会計）</t>
    <rPh sb="0" eb="3">
      <t>イワテケン</t>
    </rPh>
    <rPh sb="3" eb="5">
      <t>コウキ</t>
    </rPh>
    <rPh sb="5" eb="8">
      <t>コウレイシャ</t>
    </rPh>
    <rPh sb="8" eb="10">
      <t>イリョウ</t>
    </rPh>
    <rPh sb="10" eb="12">
      <t>コウイキ</t>
    </rPh>
    <rPh sb="12" eb="14">
      <t>レンゴウ</t>
    </rPh>
    <phoneticPr fontId="11"/>
  </si>
  <si>
    <t>-</t>
    <phoneticPr fontId="11"/>
  </si>
  <si>
    <t>一般社団法人農業振興公社</t>
    <rPh sb="0" eb="2">
      <t>イッパン</t>
    </rPh>
    <rPh sb="2" eb="4">
      <t>シャダン</t>
    </rPh>
    <rPh sb="4" eb="6">
      <t>ホウジン</t>
    </rPh>
    <rPh sb="6" eb="8">
      <t>ノウギョウ</t>
    </rPh>
    <rPh sb="8" eb="10">
      <t>シンコウ</t>
    </rPh>
    <rPh sb="10" eb="12">
      <t>コウシャ</t>
    </rPh>
    <phoneticPr fontId="11"/>
  </si>
  <si>
    <t>岩泉ホールディングス株式会社</t>
    <rPh sb="0" eb="2">
      <t>イワイズミ</t>
    </rPh>
    <rPh sb="10" eb="14">
      <t>カブシキガイシャ</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</si>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</sst>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7" xfId="15" applyNumberFormat="1" applyFont="1" applyFill="1" applyBorder="1" applyAlignment="1" applyProtection="1">
      <alignment horizontal="right" vertical="center" shrinkToFit="1"/>
      <protection locked="0"/>
    </xf>
    <xf numFmtId="177" fontId="29" fillId="8" borderId="188" xfId="15" applyNumberFormat="1" applyFont="1" applyFill="1" applyBorder="1" applyAlignment="1" applyProtection="1">
      <alignment horizontal="right" vertical="center" shrinkToFit="1"/>
      <protection locked="0"/>
    </xf>
    <xf numFmtId="177" fontId="29" fillId="8" borderId="149"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30" xfId="15" applyNumberFormat="1" applyFont="1" applyFill="1" applyBorder="1" applyAlignment="1" applyProtection="1">
      <alignment horizontal="left" vertical="center" shrinkToFit="1"/>
      <protection locked="0"/>
    </xf>
    <xf numFmtId="0" fontId="29" fillId="8" borderId="18" xfId="15" applyNumberFormat="1" applyFont="1" applyFill="1" applyBorder="1" applyAlignment="1" applyProtection="1">
      <alignment horizontal="left" vertical="center" shrinkToFit="1"/>
      <protection locked="0"/>
    </xf>
    <xf numFmtId="0" fontId="29" fillId="8" borderId="19"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externalLink" Target="externalLinks/externalLink1.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780C-491C-916E-E65F460F49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523337</c:v>
                </c:pt>
                <c:pt idx="1">
                  <c:v>495616</c:v>
                </c:pt>
                <c:pt idx="2">
                  <c:v>465689</c:v>
                </c:pt>
                <c:pt idx="3">
                  <c:v>343708</c:v>
                </c:pt>
                <c:pt idx="4">
                  <c:v>607696</c:v>
                </c:pt>
              </c:numCache>
            </c:numRef>
          </c:val>
          <c:smooth val="0"/>
          <c:extLst xmlns:c16r2="http://schemas.microsoft.com/office/drawing/2015/06/chart">
            <c:ext xmlns:c16="http://schemas.microsoft.com/office/drawing/2014/chart" uri="{C3380CC4-5D6E-409C-BE32-E72D297353CC}">
              <c16:uniqueId val="{00000001-780C-491C-916E-E65F460F4985}"/>
            </c:ext>
          </c:extLst>
        </c:ser>
        <c:dLbls>
          <c:showLegendKey val="0"/>
          <c:showVal val="0"/>
          <c:showCatName val="0"/>
          <c:showSerName val="0"/>
          <c:showPercent val="0"/>
          <c:showBubbleSize val="0"/>
        </c:dLbls>
        <c:marker val="1"/>
        <c:smooth val="0"/>
        <c:axId val="226130944"/>
        <c:axId val="226145408"/>
      </c:lineChart>
      <c:catAx>
        <c:axId val="22613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45408"/>
        <c:crosses val="autoZero"/>
        <c:auto val="1"/>
        <c:lblAlgn val="ctr"/>
        <c:lblOffset val="100"/>
        <c:tickLblSkip val="1"/>
        <c:tickMarkSkip val="1"/>
        <c:noMultiLvlLbl val="0"/>
      </c:catAx>
      <c:valAx>
        <c:axId val="22614540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13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16.37</c:v>
                </c:pt>
                <c:pt idx="1">
                  <c:v>4.5599999999999996</c:v>
                </c:pt>
                <c:pt idx="2">
                  <c:v>17.36</c:v>
                </c:pt>
                <c:pt idx="3">
                  <c:v>13.44</c:v>
                </c:pt>
                <c:pt idx="4">
                  <c:v>8.2100000000000009</c:v>
                </c:pt>
              </c:numCache>
            </c:numRef>
          </c:val>
          <c:extLst xmlns:c16r2="http://schemas.microsoft.com/office/drawing/2015/06/chart">
            <c:ext xmlns:c16="http://schemas.microsoft.com/office/drawing/2014/chart" uri="{C3380CC4-5D6E-409C-BE32-E72D297353CC}">
              <c16:uniqueId val="{00000000-13B2-4B91-BA75-BEC448C1CE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30.02</c:v>
                </c:pt>
                <c:pt idx="1">
                  <c:v>46.4</c:v>
                </c:pt>
                <c:pt idx="2">
                  <c:v>35.81</c:v>
                </c:pt>
                <c:pt idx="3">
                  <c:v>15.15</c:v>
                </c:pt>
                <c:pt idx="4">
                  <c:v>21.18</c:v>
                </c:pt>
              </c:numCache>
            </c:numRef>
          </c:val>
          <c:extLst xmlns:c16r2="http://schemas.microsoft.com/office/drawing/2015/06/chart">
            <c:ext xmlns:c16="http://schemas.microsoft.com/office/drawing/2014/chart" uri="{C3380CC4-5D6E-409C-BE32-E72D297353CC}">
              <c16:uniqueId val="{00000001-13B2-4B91-BA75-BEC448C1CEA8}"/>
            </c:ext>
          </c:extLst>
        </c:ser>
        <c:dLbls>
          <c:showLegendKey val="0"/>
          <c:showVal val="0"/>
          <c:showCatName val="0"/>
          <c:showSerName val="0"/>
          <c:showPercent val="0"/>
          <c:showBubbleSize val="0"/>
        </c:dLbls>
        <c:gapWidth val="250"/>
        <c:overlap val="100"/>
        <c:axId val="233446784"/>
        <c:axId val="23345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12.46</c:v>
                </c:pt>
                <c:pt idx="1">
                  <c:v>3</c:v>
                </c:pt>
                <c:pt idx="2">
                  <c:v>3.78</c:v>
                </c:pt>
                <c:pt idx="3">
                  <c:v>-25.72</c:v>
                </c:pt>
                <c:pt idx="4">
                  <c:v>1.3</c:v>
                </c:pt>
              </c:numCache>
            </c:numRef>
          </c:val>
          <c:smooth val="0"/>
          <c:extLst xmlns:c16r2="http://schemas.microsoft.com/office/drawing/2015/06/chart">
            <c:ext xmlns:c16="http://schemas.microsoft.com/office/drawing/2014/chart" uri="{C3380CC4-5D6E-409C-BE32-E72D297353CC}">
              <c16:uniqueId val="{00000002-13B2-4B91-BA75-BEC448C1CEA8}"/>
            </c:ext>
          </c:extLst>
        </c:ser>
        <c:dLbls>
          <c:showLegendKey val="0"/>
          <c:showVal val="0"/>
          <c:showCatName val="0"/>
          <c:showSerName val="0"/>
          <c:showPercent val="0"/>
          <c:showBubbleSize val="0"/>
        </c:dLbls>
        <c:marker val="1"/>
        <c:smooth val="0"/>
        <c:axId val="233446784"/>
        <c:axId val="233453056"/>
      </c:lineChart>
      <c:catAx>
        <c:axId val="2334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453056"/>
        <c:crosses val="autoZero"/>
        <c:auto val="1"/>
        <c:lblAlgn val="ctr"/>
        <c:lblOffset val="100"/>
        <c:tickLblSkip val="1"/>
        <c:tickMarkSkip val="1"/>
        <c:noMultiLvlLbl val="0"/>
      </c:catAx>
      <c:valAx>
        <c:axId val="23345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4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8E2-4B8E-9900-74A699F759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8E2-4B8E-9900-74A699F7593A}"/>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F8E2-4B8E-9900-74A699F7593A}"/>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0.09</c:v>
                </c:pt>
                <c:pt idx="4">
                  <c:v>#N/A</c:v>
                </c:pt>
                <c:pt idx="5">
                  <c:v>7.0000000000000007E-2</c:v>
                </c:pt>
                <c:pt idx="6">
                  <c:v>#N/A</c:v>
                </c:pt>
                <c:pt idx="7">
                  <c:v>0.09</c:v>
                </c:pt>
                <c:pt idx="8">
                  <c:v>#N/A</c:v>
                </c:pt>
                <c:pt idx="9">
                  <c:v>0.02</c:v>
                </c:pt>
              </c:numCache>
            </c:numRef>
          </c:val>
          <c:extLst xmlns:c16r2="http://schemas.microsoft.com/office/drawing/2015/06/chart">
            <c:ext xmlns:c16="http://schemas.microsoft.com/office/drawing/2014/chart" uri="{C3380CC4-5D6E-409C-BE32-E72D297353CC}">
              <c16:uniqueId val="{00000003-F8E2-4B8E-9900-74A699F7593A}"/>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0.14000000000000001</c:v>
                </c:pt>
                <c:pt idx="6">
                  <c:v>#N/A</c:v>
                </c:pt>
                <c:pt idx="7">
                  <c:v>0.04</c:v>
                </c:pt>
                <c:pt idx="8">
                  <c:v>#N/A</c:v>
                </c:pt>
                <c:pt idx="9">
                  <c:v>0.16</c:v>
                </c:pt>
              </c:numCache>
            </c:numRef>
          </c:val>
          <c:extLst xmlns:c16r2="http://schemas.microsoft.com/office/drawing/2015/06/chart">
            <c:ext xmlns:c16="http://schemas.microsoft.com/office/drawing/2014/chart" uri="{C3380CC4-5D6E-409C-BE32-E72D297353CC}">
              <c16:uniqueId val="{00000004-F8E2-4B8E-9900-74A699F7593A}"/>
            </c:ext>
          </c:extLst>
        </c:ser>
        <c:ser>
          <c:idx val="5"/>
          <c:order val="5"/>
          <c:tx>
            <c:strRef>
              <c:f>データシート!$A$32</c:f>
              <c:strCache>
                <c:ptCount val="1"/>
                <c:pt idx="0">
                  <c:v>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0.15</c:v>
                </c:pt>
                <c:pt idx="4">
                  <c:v>#N/A</c:v>
                </c:pt>
                <c:pt idx="5">
                  <c:v>0.14000000000000001</c:v>
                </c:pt>
                <c:pt idx="6">
                  <c:v>#N/A</c:v>
                </c:pt>
                <c:pt idx="7">
                  <c:v>0.26</c:v>
                </c:pt>
                <c:pt idx="8">
                  <c:v>#N/A</c:v>
                </c:pt>
                <c:pt idx="9">
                  <c:v>0.19</c:v>
                </c:pt>
              </c:numCache>
            </c:numRef>
          </c:val>
          <c:extLst xmlns:c16r2="http://schemas.microsoft.com/office/drawing/2015/06/chart">
            <c:ext xmlns:c16="http://schemas.microsoft.com/office/drawing/2014/chart" uri="{C3380CC4-5D6E-409C-BE32-E72D297353CC}">
              <c16:uniqueId val="{00000005-F8E2-4B8E-9900-74A699F7593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0.21</c:v>
                </c:pt>
                <c:pt idx="4">
                  <c:v>#N/A</c:v>
                </c:pt>
                <c:pt idx="5">
                  <c:v>0.06</c:v>
                </c:pt>
                <c:pt idx="6">
                  <c:v>#N/A</c:v>
                </c:pt>
                <c:pt idx="7">
                  <c:v>0.64</c:v>
                </c:pt>
                <c:pt idx="8">
                  <c:v>#N/A</c:v>
                </c:pt>
                <c:pt idx="9">
                  <c:v>0.37</c:v>
                </c:pt>
              </c:numCache>
            </c:numRef>
          </c:val>
          <c:extLst xmlns:c16r2="http://schemas.microsoft.com/office/drawing/2015/06/chart">
            <c:ext xmlns:c16="http://schemas.microsoft.com/office/drawing/2014/chart" uri="{C3380CC4-5D6E-409C-BE32-E72D297353CC}">
              <c16:uniqueId val="{00000006-F8E2-4B8E-9900-74A699F7593A}"/>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0.04</c:v>
                </c:pt>
                <c:pt idx="4">
                  <c:v>#N/A</c:v>
                </c:pt>
                <c:pt idx="5">
                  <c:v>0.35</c:v>
                </c:pt>
                <c:pt idx="6">
                  <c:v>#N/A</c:v>
                </c:pt>
                <c:pt idx="7">
                  <c:v>0.56999999999999995</c:v>
                </c:pt>
                <c:pt idx="8">
                  <c:v>#N/A</c:v>
                </c:pt>
                <c:pt idx="9">
                  <c:v>0.62</c:v>
                </c:pt>
              </c:numCache>
            </c:numRef>
          </c:val>
          <c:extLst xmlns:c16r2="http://schemas.microsoft.com/office/drawing/2015/06/chart">
            <c:ext xmlns:c16="http://schemas.microsoft.com/office/drawing/2014/chart" uri="{C3380CC4-5D6E-409C-BE32-E72D297353CC}">
              <c16:uniqueId val="{00000007-F8E2-4B8E-9900-74A699F7593A}"/>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0.54</c:v>
                </c:pt>
                <c:pt idx="2">
                  <c:v>#N/A</c:v>
                </c:pt>
                <c:pt idx="3">
                  <c:v>0.22</c:v>
                </c:pt>
                <c:pt idx="4">
                  <c:v>#N/A</c:v>
                </c:pt>
                <c:pt idx="5">
                  <c:v>0</c:v>
                </c:pt>
                <c:pt idx="6">
                  <c:v>#N/A</c:v>
                </c:pt>
                <c:pt idx="7">
                  <c:v>0.66</c:v>
                </c:pt>
                <c:pt idx="8">
                  <c:v>#N/A</c:v>
                </c:pt>
                <c:pt idx="9">
                  <c:v>0.74</c:v>
                </c:pt>
              </c:numCache>
            </c:numRef>
          </c:val>
          <c:extLst xmlns:c16r2="http://schemas.microsoft.com/office/drawing/2015/06/chart">
            <c:ext xmlns:c16="http://schemas.microsoft.com/office/drawing/2014/chart" uri="{C3380CC4-5D6E-409C-BE32-E72D297353CC}">
              <c16:uniqueId val="{00000008-F8E2-4B8E-9900-74A699F759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18.14</c:v>
                </c:pt>
                <c:pt idx="2">
                  <c:v>#N/A</c:v>
                </c:pt>
                <c:pt idx="3">
                  <c:v>4.55</c:v>
                </c:pt>
                <c:pt idx="4">
                  <c:v>#N/A</c:v>
                </c:pt>
                <c:pt idx="5">
                  <c:v>17.350000000000001</c:v>
                </c:pt>
                <c:pt idx="6">
                  <c:v>#N/A</c:v>
                </c:pt>
                <c:pt idx="7">
                  <c:v>13.43</c:v>
                </c:pt>
                <c:pt idx="8">
                  <c:v>#N/A</c:v>
                </c:pt>
                <c:pt idx="9">
                  <c:v>8.24</c:v>
                </c:pt>
              </c:numCache>
            </c:numRef>
          </c:val>
          <c:extLst xmlns:c16r2="http://schemas.microsoft.com/office/drawing/2015/06/chart">
            <c:ext xmlns:c16="http://schemas.microsoft.com/office/drawing/2014/chart" uri="{C3380CC4-5D6E-409C-BE32-E72D297353CC}">
              <c16:uniqueId val="{00000009-F8E2-4B8E-9900-74A699F7593A}"/>
            </c:ext>
          </c:extLst>
        </c:ser>
        <c:dLbls>
          <c:showLegendKey val="0"/>
          <c:showVal val="0"/>
          <c:showCatName val="0"/>
          <c:showSerName val="0"/>
          <c:showPercent val="0"/>
          <c:showBubbleSize val="0"/>
        </c:dLbls>
        <c:gapWidth val="150"/>
        <c:overlap val="100"/>
        <c:axId val="233052032"/>
        <c:axId val="233053568"/>
      </c:barChart>
      <c:catAx>
        <c:axId val="2330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053568"/>
        <c:crosses val="autoZero"/>
        <c:auto val="1"/>
        <c:lblAlgn val="ctr"/>
        <c:lblOffset val="100"/>
        <c:tickLblSkip val="1"/>
        <c:tickMarkSkip val="1"/>
        <c:noMultiLvlLbl val="0"/>
      </c:catAx>
      <c:valAx>
        <c:axId val="23305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0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1070</c:v>
                </c:pt>
                <c:pt idx="5">
                  <c:v>1076</c:v>
                </c:pt>
                <c:pt idx="8">
                  <c:v>1109</c:v>
                </c:pt>
                <c:pt idx="11">
                  <c:v>1085</c:v>
                </c:pt>
                <c:pt idx="14">
                  <c:v>1235</c:v>
                </c:pt>
              </c:numCache>
            </c:numRef>
          </c:val>
          <c:extLst xmlns:c16r2="http://schemas.microsoft.com/office/drawing/2015/06/chart">
            <c:ext xmlns:c16="http://schemas.microsoft.com/office/drawing/2014/chart" uri="{C3380CC4-5D6E-409C-BE32-E72D297353CC}">
              <c16:uniqueId val="{00000000-4D2A-4DF0-B8B8-B7E379CC47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D2A-4DF0-B8B8-B7E379CC47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c:v>
                </c:pt>
                <c:pt idx="3">
                  <c:v>33</c:v>
                </c:pt>
                <c:pt idx="6">
                  <c:v>31</c:v>
                </c:pt>
                <c:pt idx="9">
                  <c:v>26</c:v>
                </c:pt>
                <c:pt idx="12">
                  <c:v>178</c:v>
                </c:pt>
              </c:numCache>
            </c:numRef>
          </c:val>
          <c:extLst xmlns:c16r2="http://schemas.microsoft.com/office/drawing/2015/06/chart">
            <c:ext xmlns:c16="http://schemas.microsoft.com/office/drawing/2014/chart" uri="{C3380CC4-5D6E-409C-BE32-E72D297353CC}">
              <c16:uniqueId val="{00000002-4D2A-4DF0-B8B8-B7E379CC47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4D2A-4DF0-B8B8-B7E379CC47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185</c:v>
                </c:pt>
                <c:pt idx="3">
                  <c:v>186</c:v>
                </c:pt>
                <c:pt idx="6">
                  <c:v>187</c:v>
                </c:pt>
                <c:pt idx="9">
                  <c:v>211</c:v>
                </c:pt>
                <c:pt idx="12">
                  <c:v>195</c:v>
                </c:pt>
              </c:numCache>
            </c:numRef>
          </c:val>
          <c:extLst xmlns:c16r2="http://schemas.microsoft.com/office/drawing/2015/06/chart">
            <c:ext xmlns:c16="http://schemas.microsoft.com/office/drawing/2014/chart" uri="{C3380CC4-5D6E-409C-BE32-E72D297353CC}">
              <c16:uniqueId val="{00000004-4D2A-4DF0-B8B8-B7E379CC47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2A-4DF0-B8B8-B7E379CC47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D2A-4DF0-B8B8-B7E379CC47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1139</c:v>
                </c:pt>
                <c:pt idx="3">
                  <c:v>1133</c:v>
                </c:pt>
                <c:pt idx="6">
                  <c:v>1177</c:v>
                </c:pt>
                <c:pt idx="9">
                  <c:v>1190</c:v>
                </c:pt>
                <c:pt idx="12">
                  <c:v>1406</c:v>
                </c:pt>
              </c:numCache>
            </c:numRef>
          </c:val>
          <c:extLst xmlns:c16r2="http://schemas.microsoft.com/office/drawing/2015/06/chart">
            <c:ext xmlns:c16="http://schemas.microsoft.com/office/drawing/2014/chart" uri="{C3380CC4-5D6E-409C-BE32-E72D297353CC}">
              <c16:uniqueId val="{00000007-4D2A-4DF0-B8B8-B7E379CC47FF}"/>
            </c:ext>
          </c:extLst>
        </c:ser>
        <c:dLbls>
          <c:showLegendKey val="0"/>
          <c:showVal val="0"/>
          <c:showCatName val="0"/>
          <c:showSerName val="0"/>
          <c:showPercent val="0"/>
          <c:showBubbleSize val="0"/>
        </c:dLbls>
        <c:gapWidth val="100"/>
        <c:overlap val="100"/>
        <c:axId val="227148928"/>
        <c:axId val="22715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305</c:v>
                </c:pt>
                <c:pt idx="2">
                  <c:v>#N/A</c:v>
                </c:pt>
                <c:pt idx="3">
                  <c:v>#N/A</c:v>
                </c:pt>
                <c:pt idx="4">
                  <c:v>279</c:v>
                </c:pt>
                <c:pt idx="5">
                  <c:v>#N/A</c:v>
                </c:pt>
                <c:pt idx="6">
                  <c:v>#N/A</c:v>
                </c:pt>
                <c:pt idx="7">
                  <c:v>289</c:v>
                </c:pt>
                <c:pt idx="8">
                  <c:v>#N/A</c:v>
                </c:pt>
                <c:pt idx="9">
                  <c:v>#N/A</c:v>
                </c:pt>
                <c:pt idx="10">
                  <c:v>345</c:v>
                </c:pt>
                <c:pt idx="11">
                  <c:v>#N/A</c:v>
                </c:pt>
                <c:pt idx="12">
                  <c:v>#N/A</c:v>
                </c:pt>
                <c:pt idx="13">
                  <c:v>547</c:v>
                </c:pt>
                <c:pt idx="14">
                  <c:v>#N/A</c:v>
                </c:pt>
              </c:numCache>
            </c:numRef>
          </c:val>
          <c:smooth val="0"/>
          <c:extLst xmlns:c16r2="http://schemas.microsoft.com/office/drawing/2015/06/chart">
            <c:ext xmlns:c16="http://schemas.microsoft.com/office/drawing/2014/chart" uri="{C3380CC4-5D6E-409C-BE32-E72D297353CC}">
              <c16:uniqueId val="{00000008-4D2A-4DF0-B8B8-B7E379CC47FF}"/>
            </c:ext>
          </c:extLst>
        </c:ser>
        <c:dLbls>
          <c:showLegendKey val="0"/>
          <c:showVal val="0"/>
          <c:showCatName val="0"/>
          <c:showSerName val="0"/>
          <c:showPercent val="0"/>
          <c:showBubbleSize val="0"/>
        </c:dLbls>
        <c:marker val="1"/>
        <c:smooth val="0"/>
        <c:axId val="227148928"/>
        <c:axId val="227150848"/>
      </c:lineChart>
      <c:catAx>
        <c:axId val="22714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150848"/>
        <c:crosses val="autoZero"/>
        <c:auto val="1"/>
        <c:lblAlgn val="ctr"/>
        <c:lblOffset val="100"/>
        <c:tickLblSkip val="1"/>
        <c:tickMarkSkip val="1"/>
        <c:noMultiLvlLbl val="0"/>
      </c:catAx>
      <c:valAx>
        <c:axId val="22715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4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9967</c:v>
                </c:pt>
                <c:pt idx="5">
                  <c:v>10790</c:v>
                </c:pt>
                <c:pt idx="8">
                  <c:v>11113</c:v>
                </c:pt>
                <c:pt idx="11">
                  <c:v>11540</c:v>
                </c:pt>
                <c:pt idx="14">
                  <c:v>12740</c:v>
                </c:pt>
              </c:numCache>
            </c:numRef>
          </c:val>
          <c:extLst xmlns:c16r2="http://schemas.microsoft.com/office/drawing/2015/06/chart">
            <c:ext xmlns:c16="http://schemas.microsoft.com/office/drawing/2014/chart" uri="{C3380CC4-5D6E-409C-BE32-E72D297353CC}">
              <c16:uniqueId val="{00000000-38C1-45DC-B498-D24FE15CA1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109</c:v>
                </c:pt>
                <c:pt idx="5">
                  <c:v>93</c:v>
                </c:pt>
                <c:pt idx="8">
                  <c:v>80</c:v>
                </c:pt>
                <c:pt idx="11">
                  <c:v>69</c:v>
                </c:pt>
                <c:pt idx="14">
                  <c:v>59</c:v>
                </c:pt>
              </c:numCache>
            </c:numRef>
          </c:val>
          <c:extLst xmlns:c16r2="http://schemas.microsoft.com/office/drawing/2015/06/chart">
            <c:ext xmlns:c16="http://schemas.microsoft.com/office/drawing/2014/chart" uri="{C3380CC4-5D6E-409C-BE32-E72D297353CC}">
              <c16:uniqueId val="{00000001-38C1-45DC-B498-D24FE15CA1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6793</c:v>
                </c:pt>
                <c:pt idx="5">
                  <c:v>7301</c:v>
                </c:pt>
                <c:pt idx="8">
                  <c:v>6954</c:v>
                </c:pt>
                <c:pt idx="11">
                  <c:v>5696</c:v>
                </c:pt>
                <c:pt idx="14">
                  <c:v>5410</c:v>
                </c:pt>
              </c:numCache>
            </c:numRef>
          </c:val>
          <c:extLst xmlns:c16r2="http://schemas.microsoft.com/office/drawing/2015/06/chart">
            <c:ext xmlns:c16="http://schemas.microsoft.com/office/drawing/2014/chart" uri="{C3380CC4-5D6E-409C-BE32-E72D297353CC}">
              <c16:uniqueId val="{00000002-38C1-45DC-B498-D24FE15CA1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8C1-45DC-B498-D24FE15CA1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8C1-45DC-B498-D24FE15CA1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12</c:v>
                </c:pt>
                <c:pt idx="6">
                  <c:v>6</c:v>
                </c:pt>
                <c:pt idx="9">
                  <c:v>3</c:v>
                </c:pt>
                <c:pt idx="12">
                  <c:v>1</c:v>
                </c:pt>
              </c:numCache>
            </c:numRef>
          </c:val>
          <c:extLst xmlns:c16r2="http://schemas.microsoft.com/office/drawing/2015/06/chart">
            <c:ext xmlns:c16="http://schemas.microsoft.com/office/drawing/2014/chart" uri="{C3380CC4-5D6E-409C-BE32-E72D297353CC}">
              <c16:uniqueId val="{00000005-38C1-45DC-B498-D24FE15CA1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1471</c:v>
                </c:pt>
                <c:pt idx="3">
                  <c:v>1275</c:v>
                </c:pt>
                <c:pt idx="6">
                  <c:v>1083</c:v>
                </c:pt>
                <c:pt idx="9">
                  <c:v>1019</c:v>
                </c:pt>
                <c:pt idx="12">
                  <c:v>982</c:v>
                </c:pt>
              </c:numCache>
            </c:numRef>
          </c:val>
          <c:extLst xmlns:c16r2="http://schemas.microsoft.com/office/drawing/2015/06/chart">
            <c:ext xmlns:c16="http://schemas.microsoft.com/office/drawing/2014/chart" uri="{C3380CC4-5D6E-409C-BE32-E72D297353CC}">
              <c16:uniqueId val="{00000006-38C1-45DC-B498-D24FE15CA1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26</c:v>
                </c:pt>
                <c:pt idx="3">
                  <c:v>24</c:v>
                </c:pt>
                <c:pt idx="6">
                  <c:v>21</c:v>
                </c:pt>
                <c:pt idx="9">
                  <c:v>19</c:v>
                </c:pt>
                <c:pt idx="12">
                  <c:v>17</c:v>
                </c:pt>
              </c:numCache>
            </c:numRef>
          </c:val>
          <c:extLst xmlns:c16r2="http://schemas.microsoft.com/office/drawing/2015/06/chart">
            <c:ext xmlns:c16="http://schemas.microsoft.com/office/drawing/2014/chart" uri="{C3380CC4-5D6E-409C-BE32-E72D297353CC}">
              <c16:uniqueId val="{00000007-38C1-45DC-B498-D24FE15CA1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1818</c:v>
                </c:pt>
                <c:pt idx="3">
                  <c:v>1878</c:v>
                </c:pt>
                <c:pt idx="6">
                  <c:v>1892</c:v>
                </c:pt>
                <c:pt idx="9">
                  <c:v>1784</c:v>
                </c:pt>
                <c:pt idx="12">
                  <c:v>1592</c:v>
                </c:pt>
              </c:numCache>
            </c:numRef>
          </c:val>
          <c:extLst xmlns:c16r2="http://schemas.microsoft.com/office/drawing/2015/06/chart">
            <c:ext xmlns:c16="http://schemas.microsoft.com/office/drawing/2014/chart" uri="{C3380CC4-5D6E-409C-BE32-E72D297353CC}">
              <c16:uniqueId val="{00000008-38C1-45DC-B498-D24FE15CA1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223</c:v>
                </c:pt>
                <c:pt idx="3">
                  <c:v>204</c:v>
                </c:pt>
                <c:pt idx="6">
                  <c:v>185</c:v>
                </c:pt>
                <c:pt idx="9">
                  <c:v>167</c:v>
                </c:pt>
                <c:pt idx="12">
                  <c:v>310</c:v>
                </c:pt>
              </c:numCache>
            </c:numRef>
          </c:val>
          <c:extLst xmlns:c16r2="http://schemas.microsoft.com/office/drawing/2015/06/chart">
            <c:ext xmlns:c16="http://schemas.microsoft.com/office/drawing/2014/chart" uri="{C3380CC4-5D6E-409C-BE32-E72D297353CC}">
              <c16:uniqueId val="{00000009-38C1-45DC-B498-D24FE15CA1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12035</c:v>
                </c:pt>
                <c:pt idx="3">
                  <c:v>12590</c:v>
                </c:pt>
                <c:pt idx="6">
                  <c:v>13422</c:v>
                </c:pt>
                <c:pt idx="9">
                  <c:v>14156</c:v>
                </c:pt>
                <c:pt idx="12">
                  <c:v>16193</c:v>
                </c:pt>
              </c:numCache>
            </c:numRef>
          </c:val>
          <c:extLst xmlns:c16r2="http://schemas.microsoft.com/office/drawing/2015/06/chart">
            <c:ext xmlns:c16="http://schemas.microsoft.com/office/drawing/2014/chart" uri="{C3380CC4-5D6E-409C-BE32-E72D297353CC}">
              <c16:uniqueId val="{0000000A-38C1-45DC-B498-D24FE15CA1C9}"/>
            </c:ext>
          </c:extLst>
        </c:ser>
        <c:dLbls>
          <c:showLegendKey val="0"/>
          <c:showVal val="0"/>
          <c:showCatName val="0"/>
          <c:showSerName val="0"/>
          <c:showPercent val="0"/>
          <c:showBubbleSize val="0"/>
        </c:dLbls>
        <c:gapWidth val="100"/>
        <c:overlap val="100"/>
        <c:axId val="227264000"/>
        <c:axId val="22726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886</c:v>
                </c:pt>
                <c:pt idx="14">
                  <c:v>#N/A</c:v>
                </c:pt>
              </c:numCache>
            </c:numRef>
          </c:val>
          <c:smooth val="0"/>
          <c:extLst xmlns:c16r2="http://schemas.microsoft.com/office/drawing/2015/06/chart">
            <c:ext xmlns:c16="http://schemas.microsoft.com/office/drawing/2014/chart" uri="{C3380CC4-5D6E-409C-BE32-E72D297353CC}">
              <c16:uniqueId val="{0000000B-38C1-45DC-B498-D24FE15CA1C9}"/>
            </c:ext>
          </c:extLst>
        </c:ser>
        <c:dLbls>
          <c:showLegendKey val="0"/>
          <c:showVal val="0"/>
          <c:showCatName val="0"/>
          <c:showSerName val="0"/>
          <c:showPercent val="0"/>
          <c:showBubbleSize val="0"/>
        </c:dLbls>
        <c:marker val="1"/>
        <c:smooth val="0"/>
        <c:axId val="227264000"/>
        <c:axId val="227265920"/>
      </c:lineChart>
      <c:catAx>
        <c:axId val="2272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265920"/>
        <c:crosses val="autoZero"/>
        <c:auto val="1"/>
        <c:lblAlgn val="ctr"/>
        <c:lblOffset val="100"/>
        <c:tickLblSkip val="1"/>
        <c:tickMarkSkip val="1"/>
        <c:noMultiLvlLbl val="0"/>
      </c:catAx>
      <c:valAx>
        <c:axId val="2272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2031</c:v>
                </c:pt>
                <c:pt idx="1">
                  <c:v>841</c:v>
                </c:pt>
                <c:pt idx="2">
                  <c:v>1197</c:v>
                </c:pt>
              </c:numCache>
            </c:numRef>
          </c:val>
          <c:extLst xmlns:c16r2="http://schemas.microsoft.com/office/drawing/2015/06/chart">
            <c:ext xmlns:c16="http://schemas.microsoft.com/office/drawing/2014/chart" uri="{C3380CC4-5D6E-409C-BE32-E72D297353CC}">
              <c16:uniqueId val="{00000000-2C22-43EE-B063-6CB151C3FF3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2094</c:v>
                </c:pt>
                <c:pt idx="1">
                  <c:v>2956</c:v>
                </c:pt>
                <c:pt idx="2">
                  <c:v>2957</c:v>
                </c:pt>
              </c:numCache>
            </c:numRef>
          </c:val>
          <c:extLst xmlns:c16r2="http://schemas.microsoft.com/office/drawing/2015/06/chart">
            <c:ext xmlns:c16="http://schemas.microsoft.com/office/drawing/2014/chart" uri="{C3380CC4-5D6E-409C-BE32-E72D297353CC}">
              <c16:uniqueId val="{00000001-2C22-43EE-B063-6CB151C3FF3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3180</c:v>
                </c:pt>
                <c:pt idx="1">
                  <c:v>1933</c:v>
                </c:pt>
                <c:pt idx="2">
                  <c:v>1333</c:v>
                </c:pt>
              </c:numCache>
            </c:numRef>
          </c:val>
          <c:extLst xmlns:c16r2="http://schemas.microsoft.com/office/drawing/2015/06/chart">
            <c:ext xmlns:c16="http://schemas.microsoft.com/office/drawing/2014/chart" uri="{C3380CC4-5D6E-409C-BE32-E72D297353CC}">
              <c16:uniqueId val="{00000002-2C22-43EE-B063-6CB151C3FF32}"/>
            </c:ext>
          </c:extLst>
        </c:ser>
        <c:dLbls>
          <c:showLegendKey val="0"/>
          <c:showVal val="0"/>
          <c:showCatName val="0"/>
          <c:showSerName val="0"/>
          <c:showPercent val="0"/>
          <c:showBubbleSize val="0"/>
        </c:dLbls>
        <c:gapWidth val="120"/>
        <c:overlap val="100"/>
        <c:axId val="233700352"/>
        <c:axId val="227083008"/>
      </c:barChart>
      <c:catAx>
        <c:axId val="2337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083008"/>
        <c:crosses val="autoZero"/>
        <c:auto val="1"/>
        <c:lblAlgn val="ctr"/>
        <c:lblOffset val="100"/>
        <c:tickLblSkip val="1"/>
        <c:tickMarkSkip val="1"/>
        <c:noMultiLvlLbl val="0"/>
      </c:catAx>
      <c:valAx>
        <c:axId val="227083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370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岩手県岩泉町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9,613
9,560
992.36
23,270,153
21,481,187
464,005
5,650,447
16,193,350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人口減少と全国平均を上回る高齢化率（Ｈ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％）に加え、中心となる産業がなく、</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財政基盤が脆弱であり、類似団体平均比較で</a:t>
          </a:r>
          <a:r>
            <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rPr>
            <a:t>0.12</a:t>
          </a:r>
          <a:r>
            <a:rPr kumimoji="1" lang="ja-JP" altLang="en-US" sz="1300" u="none">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endParaRPr kumimoji="1" lang="en-US" altLang="ja-JP" sz="1300" u="none">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豪雨災害からの復興の最中ではあるが、経常経費の削減とまちづくり計画及び復興計画に沿った施策の重点化の両立に努め、活力あるまちづくりを展開しつつ、行政の効率化に努めること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3" name="直線コネクタ 72"/>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6" name="直線コネクタ 75"/>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3" name="楕円 92"/>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4" name="テキスト ボックス 93"/>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ポイント下回っている。主な要因は、公債費において据置期間満了による元金償還額の増加に伴い経常経費充当一般財源が増となったこと、人件費において平成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年度人事院勧告の適用を台風災害の財源確保の関係から遡及適用せずに平成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適用したこと、扶助費において臨時経費が減少し、経常経費（老人福祉費及び教育費）が増加したこと等充当財源構成比に変化が生じたことなどが影響し、分子の増加率が分母の増加率を超えているため経常収支比率が上昇した。今後とも経常経費の削減に努め、財政の弾力性を確保したい。</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155702</xdr:rowOff>
    </xdr:from>
    <xdr:to>
      <xdr:col>23</xdr:col>
      <xdr:colOff>133350</xdr:colOff>
      <xdr:row>62</xdr:row>
      <xdr:rowOff>5842</xdr:rowOff>
    </xdr:to>
    <xdr:cxnSp macro="">
      <xdr:nvCxnSpPr>
        <xdr:cNvPr id="131" name="直線コネクタ 130"/>
        <xdr:cNvCxnSpPr/>
      </xdr:nvCxnSpPr>
      <xdr:spPr>
        <a:xfrm>
          <a:off x="4114800" y="1044270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155702</xdr:rowOff>
    </xdr:from>
    <xdr:to>
      <xdr:col>19</xdr:col>
      <xdr:colOff>133350</xdr:colOff>
      <xdr:row>61</xdr:row>
      <xdr:rowOff>66294</xdr:rowOff>
    </xdr:to>
    <xdr:cxnSp macro="">
      <xdr:nvCxnSpPr>
        <xdr:cNvPr id="134" name="直線コネクタ 133"/>
        <xdr:cNvCxnSpPr/>
      </xdr:nvCxnSpPr>
      <xdr:spPr>
        <a:xfrm flipV="1">
          <a:off x="3225800" y="104427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124206</xdr:rowOff>
    </xdr:to>
    <xdr:cxnSp macro="">
      <xdr:nvCxnSpPr>
        <xdr:cNvPr id="137" name="直線コネクタ 136"/>
        <xdr:cNvCxnSpPr/>
      </xdr:nvCxnSpPr>
      <xdr:spPr>
        <a:xfrm flipV="1">
          <a:off x="2336800" y="105247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61</xdr:row>
      <xdr:rowOff>124206</xdr:rowOff>
    </xdr:to>
    <xdr:cxnSp macro="">
      <xdr:nvCxnSpPr>
        <xdr:cNvPr id="140" name="直線コネクタ 139"/>
        <xdr:cNvCxnSpPr/>
      </xdr:nvCxnSpPr>
      <xdr:spPr>
        <a:xfrm>
          <a:off x="1447800" y="1032687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4" name="テキスト ボックス 143"/>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0" name="楕円 149"/>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1"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104902</xdr:rowOff>
    </xdr:from>
    <xdr:to>
      <xdr:col>19</xdr:col>
      <xdr:colOff>184150</xdr:colOff>
      <xdr:row>61</xdr:row>
      <xdr:rowOff>35052</xdr:rowOff>
    </xdr:to>
    <xdr:sp macro="" textlink="">
      <xdr:nvSpPr>
        <xdr:cNvPr id="152" name="楕円 151"/>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45229</xdr:rowOff>
    </xdr:from>
    <xdr:ext cx="736600" cy="259045"/>
    <xdr:sp macro="" textlink="">
      <xdr:nvSpPr>
        <xdr:cNvPr id="153" name="テキスト ボックス 152"/>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4" name="楕円 153"/>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5" name="テキスト ボックス 154"/>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6" name="楕円 155"/>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7" name="テキスト ボックス 156"/>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8" name="楕円 157"/>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9" name="テキスト ボックス 158"/>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人件費及び維持補修費においては削減となったが、物件費においては、台風災害に係る廃棄物処理業務（粉砕・選別等）委託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2,211,328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千円が大きく影響した。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それに伴い、物件費の総額が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倍以上増額、類似団体平均を大きく上回り、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団体中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位となった。後年度においては、例年ベースに戻っていくものと考える。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78983</xdr:rowOff>
    </xdr:from>
    <xdr:to>
      <xdr:col>23</xdr:col>
      <xdr:colOff>133350</xdr:colOff>
      <xdr:row>89</xdr:row>
      <xdr:rowOff>54377</xdr:rowOff>
    </xdr:to>
    <xdr:cxnSp macro="">
      <xdr:nvCxnSpPr>
        <xdr:cNvPr id="196" name="直線コネクタ 195"/>
        <xdr:cNvCxnSpPr/>
      </xdr:nvCxnSpPr>
      <xdr:spPr>
        <a:xfrm>
          <a:off x="4114800" y="14480783"/>
          <a:ext cx="838200" cy="8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122588</xdr:rowOff>
    </xdr:from>
    <xdr:to>
      <xdr:col>19</xdr:col>
      <xdr:colOff>133350</xdr:colOff>
      <xdr:row>84</xdr:row>
      <xdr:rowOff>78983</xdr:rowOff>
    </xdr:to>
    <xdr:cxnSp macro="">
      <xdr:nvCxnSpPr>
        <xdr:cNvPr id="199" name="直線コネクタ 198"/>
        <xdr:cNvCxnSpPr/>
      </xdr:nvCxnSpPr>
      <xdr:spPr>
        <a:xfrm>
          <a:off x="3225800" y="14352938"/>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60291</xdr:rowOff>
    </xdr:from>
    <xdr:to>
      <xdr:col>15</xdr:col>
      <xdr:colOff>82550</xdr:colOff>
      <xdr:row>83</xdr:row>
      <xdr:rowOff>122588</xdr:rowOff>
    </xdr:to>
    <xdr:cxnSp macro="">
      <xdr:nvCxnSpPr>
        <xdr:cNvPr id="202" name="直線コネクタ 201"/>
        <xdr:cNvCxnSpPr/>
      </xdr:nvCxnSpPr>
      <xdr:spPr>
        <a:xfrm>
          <a:off x="2336800" y="14290641"/>
          <a:ext cx="889000" cy="6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60291</xdr:rowOff>
    </xdr:from>
    <xdr:to>
      <xdr:col>11</xdr:col>
      <xdr:colOff>31750</xdr:colOff>
      <xdr:row>85</xdr:row>
      <xdr:rowOff>24845</xdr:rowOff>
    </xdr:to>
    <xdr:cxnSp macro="">
      <xdr:nvCxnSpPr>
        <xdr:cNvPr id="205" name="直線コネクタ 204"/>
        <xdr:cNvCxnSpPr/>
      </xdr:nvCxnSpPr>
      <xdr:spPr>
        <a:xfrm flipV="1">
          <a:off x="1447800" y="14290641"/>
          <a:ext cx="889000" cy="3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3577</xdr:rowOff>
    </xdr:from>
    <xdr:to>
      <xdr:col>23</xdr:col>
      <xdr:colOff>184150</xdr:colOff>
      <xdr:row>89</xdr:row>
      <xdr:rowOff>105177</xdr:rowOff>
    </xdr:to>
    <xdr:sp macro="" textlink="">
      <xdr:nvSpPr>
        <xdr:cNvPr id="215" name="楕円 214"/>
        <xdr:cNvSpPr/>
      </xdr:nvSpPr>
      <xdr:spPr>
        <a:xfrm>
          <a:off x="4902200" y="152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70904</xdr:rowOff>
    </xdr:from>
    <xdr:ext cx="762000" cy="259045"/>
    <xdr:sp macro="" textlink="">
      <xdr:nvSpPr>
        <xdr:cNvPr id="216" name="人件費・物件費等の状況該当値テキスト"/>
        <xdr:cNvSpPr txBox="1"/>
      </xdr:nvSpPr>
      <xdr:spPr>
        <a:xfrm>
          <a:off x="5041900" y="1515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28183</xdr:rowOff>
    </xdr:from>
    <xdr:to>
      <xdr:col>19</xdr:col>
      <xdr:colOff>184150</xdr:colOff>
      <xdr:row>84</xdr:row>
      <xdr:rowOff>129783</xdr:rowOff>
    </xdr:to>
    <xdr:sp macro="" textlink="">
      <xdr:nvSpPr>
        <xdr:cNvPr id="217" name="楕円 216"/>
        <xdr:cNvSpPr/>
      </xdr:nvSpPr>
      <xdr:spPr>
        <a:xfrm>
          <a:off x="4064000" y="144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114560</xdr:rowOff>
    </xdr:from>
    <xdr:ext cx="736600" cy="259045"/>
    <xdr:sp macro="" textlink="">
      <xdr:nvSpPr>
        <xdr:cNvPr id="218" name="テキスト ボックス 217"/>
        <xdr:cNvSpPr txBox="1"/>
      </xdr:nvSpPr>
      <xdr:spPr>
        <a:xfrm>
          <a:off x="3733800" y="1451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71788</xdr:rowOff>
    </xdr:from>
    <xdr:to>
      <xdr:col>15</xdr:col>
      <xdr:colOff>133350</xdr:colOff>
      <xdr:row>84</xdr:row>
      <xdr:rowOff>1938</xdr:rowOff>
    </xdr:to>
    <xdr:sp macro="" textlink="">
      <xdr:nvSpPr>
        <xdr:cNvPr id="219" name="楕円 218"/>
        <xdr:cNvSpPr/>
      </xdr:nvSpPr>
      <xdr:spPr>
        <a:xfrm>
          <a:off x="3175000" y="143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158165</xdr:rowOff>
    </xdr:from>
    <xdr:ext cx="762000" cy="259045"/>
    <xdr:sp macro="" textlink="">
      <xdr:nvSpPr>
        <xdr:cNvPr id="220" name="テキスト ボックス 219"/>
        <xdr:cNvSpPr txBox="1"/>
      </xdr:nvSpPr>
      <xdr:spPr>
        <a:xfrm>
          <a:off x="2844800" y="143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9491</xdr:rowOff>
    </xdr:from>
    <xdr:to>
      <xdr:col>11</xdr:col>
      <xdr:colOff>82550</xdr:colOff>
      <xdr:row>83</xdr:row>
      <xdr:rowOff>111091</xdr:rowOff>
    </xdr:to>
    <xdr:sp macro="" textlink="">
      <xdr:nvSpPr>
        <xdr:cNvPr id="221" name="楕円 220"/>
        <xdr:cNvSpPr/>
      </xdr:nvSpPr>
      <xdr:spPr>
        <a:xfrm>
          <a:off x="2286000" y="142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95868</xdr:rowOff>
    </xdr:from>
    <xdr:ext cx="762000" cy="259045"/>
    <xdr:sp macro="" textlink="">
      <xdr:nvSpPr>
        <xdr:cNvPr id="222" name="テキスト ボックス 221"/>
        <xdr:cNvSpPr txBox="1"/>
      </xdr:nvSpPr>
      <xdr:spPr>
        <a:xfrm>
          <a:off x="1955800" y="1432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145495</xdr:rowOff>
    </xdr:from>
    <xdr:to>
      <xdr:col>7</xdr:col>
      <xdr:colOff>31750</xdr:colOff>
      <xdr:row>85</xdr:row>
      <xdr:rowOff>75645</xdr:rowOff>
    </xdr:to>
    <xdr:sp macro="" textlink="">
      <xdr:nvSpPr>
        <xdr:cNvPr id="223" name="楕円 222"/>
        <xdr:cNvSpPr/>
      </xdr:nvSpPr>
      <xdr:spPr>
        <a:xfrm>
          <a:off x="1397000" y="145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60422</xdr:rowOff>
    </xdr:from>
    <xdr:ext cx="762000" cy="259045"/>
    <xdr:sp macro="" textlink="">
      <xdr:nvSpPr>
        <xdr:cNvPr id="224" name="テキスト ボックス 223"/>
        <xdr:cNvSpPr txBox="1"/>
      </xdr:nvSpPr>
      <xdr:spPr>
        <a:xfrm>
          <a:off x="1066800" y="1463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ポイント上回ったことから、同水準を維持しつつ、地域における民間給与水準の適正な反映等により給与の適正化に努める。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年度調査結果未公表のため、前年度の数値を引用している。</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85</xdr:row>
      <xdr:rowOff>168487</xdr:rowOff>
    </xdr:to>
    <xdr:cxnSp macro="">
      <xdr:nvCxnSpPr>
        <xdr:cNvPr id="258" name="直線コネクタ 257"/>
        <xdr:cNvCxnSpPr/>
      </xdr:nvCxnSpPr>
      <xdr:spPr>
        <a:xfrm>
          <a:off x="16179800" y="14741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168487</xdr:rowOff>
    </xdr:to>
    <xdr:cxnSp macro="">
      <xdr:nvCxnSpPr>
        <xdr:cNvPr id="261" name="直線コネクタ 260"/>
        <xdr:cNvCxnSpPr/>
      </xdr:nvCxnSpPr>
      <xdr:spPr>
        <a:xfrm>
          <a:off x="15290800" y="1472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171027</xdr:rowOff>
    </xdr:from>
    <xdr:to>
      <xdr:col>72</xdr:col>
      <xdr:colOff>203200</xdr:colOff>
      <xdr:row>85</xdr:row>
      <xdr:rowOff>152400</xdr:rowOff>
    </xdr:to>
    <xdr:cxnSp macro="">
      <xdr:nvCxnSpPr>
        <xdr:cNvPr id="264" name="直線コネクタ 263"/>
        <xdr:cNvCxnSpPr/>
      </xdr:nvCxnSpPr>
      <xdr:spPr>
        <a:xfrm>
          <a:off x="14401800" y="1457282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7620</xdr:rowOff>
    </xdr:to>
    <xdr:cxnSp macro="">
      <xdr:nvCxnSpPr>
        <xdr:cNvPr id="267" name="直線コネクタ 266"/>
        <xdr:cNvCxnSpPr/>
      </xdr:nvCxnSpPr>
      <xdr:spPr>
        <a:xfrm flipV="1">
          <a:off x="13512800" y="145728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59284</xdr:rowOff>
    </xdr:from>
    <xdr:ext cx="762000" cy="259045"/>
    <xdr:sp macro="" textlink="">
      <xdr:nvSpPr>
        <xdr:cNvPr id="269" name="テキスト ボックス 26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51240</xdr:rowOff>
    </xdr:from>
    <xdr:ext cx="762000" cy="259045"/>
    <xdr:sp macro="" textlink="">
      <xdr:nvSpPr>
        <xdr:cNvPr id="271" name="テキスト ボックス 270"/>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77" name="楕円 276"/>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89764</xdr:rowOff>
    </xdr:from>
    <xdr:ext cx="762000" cy="259045"/>
    <xdr:sp macro="" textlink="">
      <xdr:nvSpPr>
        <xdr:cNvPr id="278"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9" name="楕円 278"/>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80" name="テキスト ボックス 279"/>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2" name="テキスト ボックス 281"/>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3" name="楕円 282"/>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4" name="テキスト ボックス 283"/>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5" name="楕円 284"/>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6" name="テキスト ボックス 285"/>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台風災害で町全域が被災し、その災害復旧を行うためのマンパワー不足を補うため、通常採用のほかに災害復旧に従事する職員の採用を行ったことにより平成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年度と数値が上昇しており、類似団体平均を上回っている。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災害復旧事業の完了後に改めて適正な定員管理を行う必要がある。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165830</xdr:rowOff>
    </xdr:from>
    <xdr:to>
      <xdr:col>81</xdr:col>
      <xdr:colOff>44450</xdr:colOff>
      <xdr:row>62</xdr:row>
      <xdr:rowOff>19114</xdr:rowOff>
    </xdr:to>
    <xdr:cxnSp macro="">
      <xdr:nvCxnSpPr>
        <xdr:cNvPr id="317" name="直線コネクタ 316"/>
        <xdr:cNvCxnSpPr/>
      </xdr:nvCxnSpPr>
      <xdr:spPr>
        <a:xfrm>
          <a:off x="16179800" y="10624280"/>
          <a:ext cx="8382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88614</xdr:rowOff>
    </xdr:from>
    <xdr:to>
      <xdr:col>77</xdr:col>
      <xdr:colOff>44450</xdr:colOff>
      <xdr:row>61</xdr:row>
      <xdr:rowOff>165830</xdr:rowOff>
    </xdr:to>
    <xdr:cxnSp macro="">
      <xdr:nvCxnSpPr>
        <xdr:cNvPr id="320" name="直線コネクタ 319"/>
        <xdr:cNvCxnSpPr/>
      </xdr:nvCxnSpPr>
      <xdr:spPr>
        <a:xfrm>
          <a:off x="15290800" y="105470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88614</xdr:rowOff>
    </xdr:to>
    <xdr:cxnSp macro="">
      <xdr:nvCxnSpPr>
        <xdr:cNvPr id="323" name="直線コネクタ 322"/>
        <xdr:cNvCxnSpPr/>
      </xdr:nvCxnSpPr>
      <xdr:spPr>
        <a:xfrm>
          <a:off x="14401800" y="10510266"/>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164750</xdr:rowOff>
    </xdr:from>
    <xdr:to>
      <xdr:col>68</xdr:col>
      <xdr:colOff>152400</xdr:colOff>
      <xdr:row>61</xdr:row>
      <xdr:rowOff>51816</xdr:rowOff>
    </xdr:to>
    <xdr:cxnSp macro="">
      <xdr:nvCxnSpPr>
        <xdr:cNvPr id="326" name="直線コネクタ 325"/>
        <xdr:cNvCxnSpPr/>
      </xdr:nvCxnSpPr>
      <xdr:spPr>
        <a:xfrm>
          <a:off x="13512800" y="10451750"/>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139764</xdr:rowOff>
    </xdr:from>
    <xdr:to>
      <xdr:col>81</xdr:col>
      <xdr:colOff>95250</xdr:colOff>
      <xdr:row>62</xdr:row>
      <xdr:rowOff>69914</xdr:rowOff>
    </xdr:to>
    <xdr:sp macro="" textlink="">
      <xdr:nvSpPr>
        <xdr:cNvPr id="336" name="楕円 335"/>
        <xdr:cNvSpPr/>
      </xdr:nvSpPr>
      <xdr:spPr>
        <a:xfrm>
          <a:off x="16967200" y="105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111841</xdr:rowOff>
    </xdr:from>
    <xdr:ext cx="762000" cy="259045"/>
    <xdr:sp macro="" textlink="">
      <xdr:nvSpPr>
        <xdr:cNvPr id="337" name="定員管理の状況該当値テキスト"/>
        <xdr:cNvSpPr txBox="1"/>
      </xdr:nvSpPr>
      <xdr:spPr>
        <a:xfrm>
          <a:off x="17106900" y="1057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115030</xdr:rowOff>
    </xdr:from>
    <xdr:to>
      <xdr:col>77</xdr:col>
      <xdr:colOff>95250</xdr:colOff>
      <xdr:row>62</xdr:row>
      <xdr:rowOff>45180</xdr:rowOff>
    </xdr:to>
    <xdr:sp macro="" textlink="">
      <xdr:nvSpPr>
        <xdr:cNvPr id="338" name="楕円 337"/>
        <xdr:cNvSpPr/>
      </xdr:nvSpPr>
      <xdr:spPr>
        <a:xfrm>
          <a:off x="16129000" y="105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29957</xdr:rowOff>
    </xdr:from>
    <xdr:ext cx="736600" cy="259045"/>
    <xdr:sp macro="" textlink="">
      <xdr:nvSpPr>
        <xdr:cNvPr id="339" name="テキスト ボックス 338"/>
        <xdr:cNvSpPr txBox="1"/>
      </xdr:nvSpPr>
      <xdr:spPr>
        <a:xfrm>
          <a:off x="15798800" y="1065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37814</xdr:rowOff>
    </xdr:from>
    <xdr:to>
      <xdr:col>73</xdr:col>
      <xdr:colOff>44450</xdr:colOff>
      <xdr:row>61</xdr:row>
      <xdr:rowOff>139414</xdr:rowOff>
    </xdr:to>
    <xdr:sp macro="" textlink="">
      <xdr:nvSpPr>
        <xdr:cNvPr id="340" name="楕円 339"/>
        <xdr:cNvSpPr/>
      </xdr:nvSpPr>
      <xdr:spPr>
        <a:xfrm>
          <a:off x="15240000" y="10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124191</xdr:rowOff>
    </xdr:from>
    <xdr:ext cx="762000" cy="259045"/>
    <xdr:sp macro="" textlink="">
      <xdr:nvSpPr>
        <xdr:cNvPr id="341" name="テキスト ボックス 340"/>
        <xdr:cNvSpPr txBox="1"/>
      </xdr:nvSpPr>
      <xdr:spPr>
        <a:xfrm>
          <a:off x="14909800" y="1058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42" name="楕円 341"/>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87393</xdr:rowOff>
    </xdr:from>
    <xdr:ext cx="762000" cy="259045"/>
    <xdr:sp macro="" textlink="">
      <xdr:nvSpPr>
        <xdr:cNvPr id="343" name="テキスト ボックス 342"/>
        <xdr:cNvSpPr txBox="1"/>
      </xdr:nvSpPr>
      <xdr:spPr>
        <a:xfrm>
          <a:off x="140208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113950</xdr:rowOff>
    </xdr:from>
    <xdr:to>
      <xdr:col>64</xdr:col>
      <xdr:colOff>152400</xdr:colOff>
      <xdr:row>61</xdr:row>
      <xdr:rowOff>44100</xdr:rowOff>
    </xdr:to>
    <xdr:sp macro="" textlink="">
      <xdr:nvSpPr>
        <xdr:cNvPr id="344" name="楕円 343"/>
        <xdr:cNvSpPr/>
      </xdr:nvSpPr>
      <xdr:spPr>
        <a:xfrm>
          <a:off x="13462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28877</xdr:rowOff>
    </xdr:from>
    <xdr:ext cx="762000" cy="259045"/>
    <xdr:sp macro="" textlink="">
      <xdr:nvSpPr>
        <xdr:cNvPr id="345" name="テキスト ボックス 344"/>
        <xdr:cNvSpPr txBox="1"/>
      </xdr:nvSpPr>
      <xdr:spPr>
        <a:xfrm>
          <a:off x="13131800" y="1048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年度過疎対策事業債の償還等に伴い上昇し、類似団体平均比較で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ポイント上回っており、比率自体も前年度比を上回った。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台風災害で町全域が被災したことで、災害復旧事業債を平成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年度から発行しており、平成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においても災害復旧事業債を新規に発行しなければならない。今後はその償還が発生し、実質公債費比率は上昇していく傾向にあることから、一層将来展望を見据えた健全財政の運営に努める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134112</xdr:rowOff>
    </xdr:to>
    <xdr:cxnSp macro="">
      <xdr:nvCxnSpPr>
        <xdr:cNvPr id="376" name="直線コネクタ 375"/>
        <xdr:cNvCxnSpPr/>
      </xdr:nvCxnSpPr>
      <xdr:spPr>
        <a:xfrm>
          <a:off x="16179800" y="706704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37592</xdr:rowOff>
    </xdr:to>
    <xdr:cxnSp macro="">
      <xdr:nvCxnSpPr>
        <xdr:cNvPr id="379" name="直線コネクタ 378"/>
        <xdr:cNvCxnSpPr/>
      </xdr:nvCxnSpPr>
      <xdr:spPr>
        <a:xfrm>
          <a:off x="15290800" y="704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42418</xdr:rowOff>
    </xdr:to>
    <xdr:cxnSp macro="">
      <xdr:nvCxnSpPr>
        <xdr:cNvPr id="382" name="直線コネクタ 381"/>
        <xdr:cNvCxnSpPr/>
      </xdr:nvCxnSpPr>
      <xdr:spPr>
        <a:xfrm flipV="1">
          <a:off x="14401800" y="70477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109982</xdr:rowOff>
    </xdr:to>
    <xdr:cxnSp macro="">
      <xdr:nvCxnSpPr>
        <xdr:cNvPr id="385" name="直線コネクタ 384"/>
        <xdr:cNvCxnSpPr/>
      </xdr:nvCxnSpPr>
      <xdr:spPr>
        <a:xfrm flipV="1">
          <a:off x="13512800" y="70718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95" name="楕円 394"/>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396"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7" name="楕円 396"/>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8" name="テキスト ボックス 397"/>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9" name="楕円 398"/>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0" name="テキスト ボックス 399"/>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1" name="楕円 400"/>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2" name="テキスト ボックス 401"/>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3" name="楕円 402"/>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404" name="テキスト ボックス 403"/>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台風災害に係る復旧事業の地方債現在高の増、同事業対応のため基金を取り崩したことにより充当可能基金の減、子育て支援住宅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事業に係る債務負担行為の増が影響し、将来負担比率が平成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年度以来</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年ぶりに比率が生じた。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台風災害に係る災害復旧事業債の発行により地方債現在高が増加となっていることから、今後も事業実施の適正化を図り、財政の健全化に努める。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4" name="フローチャート: 判断 443"/>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5" name="テキスト ボックス 444"/>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6" name="フローチャート: 判断 445"/>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47" name="テキスト ボックス 446"/>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53" name="楕円 452"/>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52510</xdr:rowOff>
    </xdr:from>
    <xdr:ext cx="762000" cy="259045"/>
    <xdr:sp macro="" textlink="">
      <xdr:nvSpPr>
        <xdr:cNvPr id="454" name="将来負担の状況該当値テキスト"/>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岩手県岩泉町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9,613
9,560
992.36
23,270,153
21,481,187
464,005
5,650,447
16,193,350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年度以前の水準となった。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これは前年度において充当財源構成として台風災害に係る災害救助繰替支弁交付金が交付されたことにより経常収支比率が若干減少していたことと、平成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年度人事院勧告の適用を台風第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号豪雨災害の財源確保の関係から遡及適用せずに平成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年度適用としたことによる増が影響したもの。類似団体平均比較においても</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ポイント下回っている。同水準を維持するため、適正な定員管理による経費の削減に努める。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21844</xdr:rowOff>
    </xdr:to>
    <xdr:cxnSp macro="">
      <xdr:nvCxnSpPr>
        <xdr:cNvPr id="64" name="直線コネクタ 63"/>
        <xdr:cNvCxnSpPr/>
      </xdr:nvCxnSpPr>
      <xdr:spPr>
        <a:xfrm>
          <a:off x="3987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40132</xdr:rowOff>
    </xdr:to>
    <xdr:cxnSp macro="">
      <xdr:nvCxnSpPr>
        <xdr:cNvPr id="67" name="直線コネクタ 66"/>
        <xdr:cNvCxnSpPr/>
      </xdr:nvCxnSpPr>
      <xdr:spPr>
        <a:xfrm flipV="1">
          <a:off x="3098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99568</xdr:rowOff>
    </xdr:to>
    <xdr:cxnSp macro="">
      <xdr:nvCxnSpPr>
        <xdr:cNvPr id="70" name="直線コネクタ 69"/>
        <xdr:cNvCxnSpPr/>
      </xdr:nvCxnSpPr>
      <xdr:spPr>
        <a:xfrm flipV="1">
          <a:off x="2209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99568</xdr:rowOff>
    </xdr:to>
    <xdr:cxnSp macro="">
      <xdr:nvCxnSpPr>
        <xdr:cNvPr id="73" name="直線コネクタ 72"/>
        <xdr:cNvCxnSpPr/>
      </xdr:nvCxnSpPr>
      <xdr:spPr>
        <a:xfrm>
          <a:off x="1320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75" name="テキスト ボックス 74"/>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135145</xdr:rowOff>
    </xdr:from>
    <xdr:ext cx="762000" cy="259045"/>
    <xdr:sp macro="" textlink="">
      <xdr:nvSpPr>
        <xdr:cNvPr id="90" name="テキスト ボックス 89"/>
        <xdr:cNvSpPr txBox="1"/>
      </xdr:nvSpPr>
      <xdr:spPr>
        <a:xfrm>
          <a:off x="1828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84853</xdr:rowOff>
    </xdr:from>
    <xdr:ext cx="762000" cy="259045"/>
    <xdr:sp macro="" textlink="">
      <xdr:nvSpPr>
        <xdr:cNvPr id="92" name="テキスト ボックス 91"/>
        <xdr:cNvSpPr txBox="1"/>
      </xdr:nvSpPr>
      <xdr:spPr>
        <a:xfrm>
          <a:off x="939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ポイント減少し、類似団体平均比較においても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ポイント下回る水準で推移している。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前年度より経常収支比率が減少している要因は、台風災害に係る廃棄物処理業務（粉砕・選別等）委託等の臨時的な経費が多く発生し、経常経費が減少したためである。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110998</xdr:rowOff>
    </xdr:from>
    <xdr:to>
      <xdr:col>82</xdr:col>
      <xdr:colOff>107950</xdr:colOff>
      <xdr:row>13</xdr:row>
      <xdr:rowOff>124714</xdr:rowOff>
    </xdr:to>
    <xdr:cxnSp macro="">
      <xdr:nvCxnSpPr>
        <xdr:cNvPr id="123" name="直線コネクタ 122"/>
        <xdr:cNvCxnSpPr/>
      </xdr:nvCxnSpPr>
      <xdr:spPr>
        <a:xfrm flipV="1">
          <a:off x="15671800" y="23398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97282</xdr:rowOff>
    </xdr:from>
    <xdr:to>
      <xdr:col>78</xdr:col>
      <xdr:colOff>69850</xdr:colOff>
      <xdr:row>13</xdr:row>
      <xdr:rowOff>124714</xdr:rowOff>
    </xdr:to>
    <xdr:cxnSp macro="">
      <xdr:nvCxnSpPr>
        <xdr:cNvPr id="126" name="直線コネクタ 125"/>
        <xdr:cNvCxnSpPr/>
      </xdr:nvCxnSpPr>
      <xdr:spPr>
        <a:xfrm>
          <a:off x="14782800" y="23261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110998</xdr:rowOff>
    </xdr:to>
    <xdr:cxnSp macro="">
      <xdr:nvCxnSpPr>
        <xdr:cNvPr id="129" name="直線コネクタ 128"/>
        <xdr:cNvCxnSpPr/>
      </xdr:nvCxnSpPr>
      <xdr:spPr>
        <a:xfrm flipV="1">
          <a:off x="13893800" y="2326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110998</xdr:rowOff>
    </xdr:to>
    <xdr:cxnSp macro="">
      <xdr:nvCxnSpPr>
        <xdr:cNvPr id="132" name="直線コネクタ 131"/>
        <xdr:cNvCxnSpPr/>
      </xdr:nvCxnSpPr>
      <xdr:spPr>
        <a:xfrm>
          <a:off x="13004800" y="22758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52849</xdr:rowOff>
    </xdr:from>
    <xdr:ext cx="762000" cy="259045"/>
    <xdr:sp macro="" textlink="">
      <xdr:nvSpPr>
        <xdr:cNvPr id="134" name="テキスト ボックス 133"/>
        <xdr:cNvSpPr txBox="1"/>
      </xdr:nvSpPr>
      <xdr:spPr>
        <a:xfrm>
          <a:off x="13512800" y="245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11701</xdr:rowOff>
    </xdr:from>
    <xdr:ext cx="762000" cy="259045"/>
    <xdr:sp macro="" textlink="">
      <xdr:nvSpPr>
        <xdr:cNvPr id="136" name="テキスト ボックス 135"/>
        <xdr:cNvSpPr txBox="1"/>
      </xdr:nvSpPr>
      <xdr:spPr>
        <a:xfrm>
          <a:off x="12623800" y="24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60198</xdr:rowOff>
    </xdr:from>
    <xdr:to>
      <xdr:col>82</xdr:col>
      <xdr:colOff>158750</xdr:colOff>
      <xdr:row>13</xdr:row>
      <xdr:rowOff>161798</xdr:rowOff>
    </xdr:to>
    <xdr:sp macro="" textlink="">
      <xdr:nvSpPr>
        <xdr:cNvPr id="142" name="楕円 141"/>
        <xdr:cNvSpPr/>
      </xdr:nvSpPr>
      <xdr:spPr>
        <a:xfrm>
          <a:off x="16459200" y="2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76725</xdr:rowOff>
    </xdr:from>
    <xdr:ext cx="762000" cy="259045"/>
    <xdr:sp macro="" textlink="">
      <xdr:nvSpPr>
        <xdr:cNvPr id="143" name="物件費該当値テキスト"/>
        <xdr:cNvSpPr txBox="1"/>
      </xdr:nvSpPr>
      <xdr:spPr>
        <a:xfrm>
          <a:off x="16598900" y="213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73914</xdr:rowOff>
    </xdr:from>
    <xdr:to>
      <xdr:col>78</xdr:col>
      <xdr:colOff>120650</xdr:colOff>
      <xdr:row>14</xdr:row>
      <xdr:rowOff>4064</xdr:rowOff>
    </xdr:to>
    <xdr:sp macro="" textlink="">
      <xdr:nvSpPr>
        <xdr:cNvPr id="144" name="楕円 143"/>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14241</xdr:rowOff>
    </xdr:from>
    <xdr:ext cx="736600" cy="259045"/>
    <xdr:sp macro="" textlink="">
      <xdr:nvSpPr>
        <xdr:cNvPr id="145" name="テキスト ボックス 144"/>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6" name="楕円 145"/>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7" name="テキスト ボックス 146"/>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60198</xdr:rowOff>
    </xdr:from>
    <xdr:to>
      <xdr:col>69</xdr:col>
      <xdr:colOff>142875</xdr:colOff>
      <xdr:row>13</xdr:row>
      <xdr:rowOff>161798</xdr:rowOff>
    </xdr:to>
    <xdr:sp macro="" textlink="">
      <xdr:nvSpPr>
        <xdr:cNvPr id="148" name="楕円 147"/>
        <xdr:cNvSpPr/>
      </xdr:nvSpPr>
      <xdr:spPr>
        <a:xfrm>
          <a:off x="13843000" y="2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525</xdr:rowOff>
    </xdr:from>
    <xdr:ext cx="762000" cy="259045"/>
    <xdr:sp macro="" textlink="">
      <xdr:nvSpPr>
        <xdr:cNvPr id="149" name="テキスト ボックス 148"/>
        <xdr:cNvSpPr txBox="1"/>
      </xdr:nvSpPr>
      <xdr:spPr>
        <a:xfrm>
          <a:off x="13512800" y="205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0" name="楕円 149"/>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1" name="テキスト ボックス 150"/>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類似団体平均比較において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ポイント増加した。これは、</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老人保護措置費及び就学援助費が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増加したことよるものであるが、近年の水準よりも上昇していることから、注視する必要がある。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増加の大きな要因である就学援助費については、台風災害で町税を減免したことによる一時的なものとなっている。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55</xdr:row>
      <xdr:rowOff>31750</xdr:rowOff>
    </xdr:to>
    <xdr:cxnSp macro="">
      <xdr:nvCxnSpPr>
        <xdr:cNvPr id="184" name="直線コネクタ 183"/>
        <xdr:cNvCxnSpPr/>
      </xdr:nvCxnSpPr>
      <xdr:spPr>
        <a:xfrm>
          <a:off x="3987800" y="9290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87" name="直線コネクタ 186"/>
        <xdr:cNvCxnSpPr/>
      </xdr:nvCxnSpPr>
      <xdr:spPr>
        <a:xfrm flipV="1">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0" name="直線コネクタ 189"/>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3" name="直線コネクタ 192"/>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前年度と同率となったが、類似団体平均と比較して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維持管理費の経常経費は前年度より減少したが、繰出金は増加した。類似団体平均を上回っていることから、継続して経費の縮減に努める必要がある。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56</xdr:row>
      <xdr:rowOff>140716</xdr:rowOff>
    </xdr:to>
    <xdr:cxnSp macro="">
      <xdr:nvCxnSpPr>
        <xdr:cNvPr id="242" name="直線コネクタ 241"/>
        <xdr:cNvCxnSpPr/>
      </xdr:nvCxnSpPr>
      <xdr:spPr>
        <a:xfrm>
          <a:off x="15671800" y="9741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5842</xdr:rowOff>
    </xdr:to>
    <xdr:cxnSp macro="">
      <xdr:nvCxnSpPr>
        <xdr:cNvPr id="245" name="直線コネクタ 244"/>
        <xdr:cNvCxnSpPr/>
      </xdr:nvCxnSpPr>
      <xdr:spPr>
        <a:xfrm flipV="1">
          <a:off x="14782800" y="9741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48" name="直線コネクタ 247"/>
        <xdr:cNvCxnSpPr/>
      </xdr:nvCxnSpPr>
      <xdr:spPr>
        <a:xfrm flipV="1">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50" name="テキスト ボックス 249"/>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57</xdr:row>
      <xdr:rowOff>28702</xdr:rowOff>
    </xdr:to>
    <xdr:cxnSp macro="">
      <xdr:nvCxnSpPr>
        <xdr:cNvPr id="251" name="直線コネクタ 250"/>
        <xdr:cNvCxnSpPr/>
      </xdr:nvCxnSpPr>
      <xdr:spPr>
        <a:xfrm>
          <a:off x="13004800" y="9737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80535</xdr:rowOff>
    </xdr:from>
    <xdr:ext cx="762000" cy="259045"/>
    <xdr:sp macro="" textlink="">
      <xdr:nvSpPr>
        <xdr:cNvPr id="253" name="テキスト ボックス 252"/>
        <xdr:cNvSpPr txBox="1"/>
      </xdr:nvSpPr>
      <xdr:spPr>
        <a:xfrm>
          <a:off x="13512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2"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63" name="楕円 262"/>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64" name="テキスト ボックス 26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5" name="楕円 264"/>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6" name="テキスト ボックス 265"/>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7" name="楕円 266"/>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8" name="テキスト ボックス 267"/>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69" name="楕円 268"/>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0" name="テキスト ボックス 269"/>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と比較しても下回る水準で推移している。前年度と比較して比率が減少した要因は、被災農業者向け「経営体育成支援事業」や「地域なりわい再生緊急対策事業」等台風災害に起因する臨時経費の増加等があっ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今後は上昇に転じる可能性があることから、事業の見直し等により経費の縮減に努める。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12700</xdr:rowOff>
    </xdr:to>
    <xdr:cxnSp macro="">
      <xdr:nvCxnSpPr>
        <xdr:cNvPr id="300" name="直線コネクタ 299"/>
        <xdr:cNvCxnSpPr/>
      </xdr:nvCxnSpPr>
      <xdr:spPr>
        <a:xfrm flipV="1">
          <a:off x="15671800" y="61528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49276</xdr:rowOff>
    </xdr:to>
    <xdr:cxnSp macro="">
      <xdr:nvCxnSpPr>
        <xdr:cNvPr id="303" name="直線コネクタ 302"/>
        <xdr:cNvCxnSpPr/>
      </xdr:nvCxnSpPr>
      <xdr:spPr>
        <a:xfrm flipV="1">
          <a:off x="14782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06" name="直線コネクタ 305"/>
        <xdr:cNvCxnSpPr/>
      </xdr:nvCxnSpPr>
      <xdr:spPr>
        <a:xfrm>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21844</xdr:rowOff>
    </xdr:to>
    <xdr:cxnSp macro="">
      <xdr:nvCxnSpPr>
        <xdr:cNvPr id="309" name="直線コネクタ 308"/>
        <xdr:cNvCxnSpPr/>
      </xdr:nvCxnSpPr>
      <xdr:spPr>
        <a:xfrm>
          <a:off x="13004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3" name="テキスト ボックス 312"/>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1" name="楕円 32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2" name="テキスト ボックス 32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5" name="楕円 324"/>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6" name="テキスト ボックス 325"/>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7" name="楕円 326"/>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8" name="テキスト ボックス 327"/>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ポイント上昇し、類似団体平均比較においても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ポイント上回っている。これは、据置期間満了による元金償還額の増加に伴い経常経費充当一般財源の増が影響している。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今後において、据置期間満了に伴う償還開始となる地方債や、台風災害に伴う災害復旧事業債の新規発行により元利償還金が上昇することから、計画的な借入や償還に努め公債費の削減に努める必要がある。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5842</xdr:rowOff>
    </xdr:from>
    <xdr:to>
      <xdr:col>24</xdr:col>
      <xdr:colOff>25400</xdr:colOff>
      <xdr:row>79</xdr:row>
      <xdr:rowOff>161289</xdr:rowOff>
    </xdr:to>
    <xdr:cxnSp macro="">
      <xdr:nvCxnSpPr>
        <xdr:cNvPr id="358" name="直線コネクタ 357"/>
        <xdr:cNvCxnSpPr/>
      </xdr:nvCxnSpPr>
      <xdr:spPr>
        <a:xfrm>
          <a:off x="3987800" y="13550392"/>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5842</xdr:rowOff>
    </xdr:to>
    <xdr:cxnSp macro="">
      <xdr:nvCxnSpPr>
        <xdr:cNvPr id="361" name="直線コネクタ 360"/>
        <xdr:cNvCxnSpPr/>
      </xdr:nvCxnSpPr>
      <xdr:spPr>
        <a:xfrm>
          <a:off x="3098800" y="13509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78</xdr:row>
      <xdr:rowOff>136144</xdr:rowOff>
    </xdr:to>
    <xdr:cxnSp macro="">
      <xdr:nvCxnSpPr>
        <xdr:cNvPr id="364" name="直線コネクタ 363"/>
        <xdr:cNvCxnSpPr/>
      </xdr:nvCxnSpPr>
      <xdr:spPr>
        <a:xfrm>
          <a:off x="2209800" y="13509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136144</xdr:rowOff>
    </xdr:to>
    <xdr:cxnSp macro="">
      <xdr:nvCxnSpPr>
        <xdr:cNvPr id="367" name="直線コネクタ 366"/>
        <xdr:cNvCxnSpPr/>
      </xdr:nvCxnSpPr>
      <xdr:spPr>
        <a:xfrm>
          <a:off x="1320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21099</xdr:rowOff>
    </xdr:from>
    <xdr:ext cx="762000" cy="259045"/>
    <xdr:sp macro="" textlink="">
      <xdr:nvSpPr>
        <xdr:cNvPr id="369" name="テキスト ボックス 368"/>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71" name="テキスト ボックス 37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77" name="楕円 376"/>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82566</xdr:rowOff>
    </xdr:from>
    <xdr:ext cx="762000" cy="259045"/>
    <xdr:sp macro="" textlink="">
      <xdr:nvSpPr>
        <xdr:cNvPr id="378" name="公債費該当値テキスト"/>
        <xdr:cNvSpPr txBox="1"/>
      </xdr:nvSpPr>
      <xdr:spPr>
        <a:xfrm>
          <a:off x="4914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79" name="楕円 378"/>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80" name="テキスト ボックス 379"/>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1" name="楕円 380"/>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2" name="テキスト ボックス 381"/>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83" name="楕円 382"/>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5" name="楕円 384"/>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169690</xdr:rowOff>
    </xdr:from>
    <xdr:ext cx="762000" cy="259045"/>
    <xdr:sp macro="" textlink="">
      <xdr:nvSpPr>
        <xdr:cNvPr id="386" name="テキスト ボックス 385"/>
        <xdr:cNvSpPr txBox="1"/>
      </xdr:nvSpPr>
      <xdr:spPr>
        <a:xfrm>
          <a:off x="939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台風災害からの復旧復興事業を優先的に進めているため、経常経費を圧縮して事業実施をしているが、今後においては台風災害前の水準に戻ることが推測されるため、経常経費の増加に注意し、財政の弾力性が低下しないよう努め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154759</xdr:rowOff>
    </xdr:from>
    <xdr:to>
      <xdr:col>82</xdr:col>
      <xdr:colOff>107950</xdr:colOff>
      <xdr:row>74</xdr:row>
      <xdr:rowOff>2903</xdr:rowOff>
    </xdr:to>
    <xdr:cxnSp macro="">
      <xdr:nvCxnSpPr>
        <xdr:cNvPr id="421" name="直線コネクタ 420"/>
        <xdr:cNvCxnSpPr/>
      </xdr:nvCxnSpPr>
      <xdr:spPr>
        <a:xfrm>
          <a:off x="15671800" y="1267060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154759</xdr:rowOff>
    </xdr:from>
    <xdr:to>
      <xdr:col>78</xdr:col>
      <xdr:colOff>69850</xdr:colOff>
      <xdr:row>74</xdr:row>
      <xdr:rowOff>68217</xdr:rowOff>
    </xdr:to>
    <xdr:cxnSp macro="">
      <xdr:nvCxnSpPr>
        <xdr:cNvPr id="424" name="直線コネクタ 423"/>
        <xdr:cNvCxnSpPr/>
      </xdr:nvCxnSpPr>
      <xdr:spPr>
        <a:xfrm flipV="1">
          <a:off x="14782800" y="1267060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68217</xdr:rowOff>
    </xdr:from>
    <xdr:to>
      <xdr:col>73</xdr:col>
      <xdr:colOff>180975</xdr:colOff>
      <xdr:row>74</xdr:row>
      <xdr:rowOff>107406</xdr:rowOff>
    </xdr:to>
    <xdr:cxnSp macro="">
      <xdr:nvCxnSpPr>
        <xdr:cNvPr id="427" name="直線コネクタ 426"/>
        <xdr:cNvCxnSpPr/>
      </xdr:nvCxnSpPr>
      <xdr:spPr>
        <a:xfrm flipV="1">
          <a:off x="13893800" y="12755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125367</xdr:rowOff>
    </xdr:from>
    <xdr:to>
      <xdr:col>69</xdr:col>
      <xdr:colOff>92075</xdr:colOff>
      <xdr:row>74</xdr:row>
      <xdr:rowOff>107406</xdr:rowOff>
    </xdr:to>
    <xdr:cxnSp macro="">
      <xdr:nvCxnSpPr>
        <xdr:cNvPr id="430" name="直線コネクタ 429"/>
        <xdr:cNvCxnSpPr/>
      </xdr:nvCxnSpPr>
      <xdr:spPr>
        <a:xfrm>
          <a:off x="13004800" y="1264121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92364</xdr:rowOff>
    </xdr:from>
    <xdr:ext cx="762000" cy="259045"/>
    <xdr:sp macro="" textlink="">
      <xdr:nvSpPr>
        <xdr:cNvPr id="434" name="テキスト ボックス 433"/>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123553</xdr:rowOff>
    </xdr:from>
    <xdr:to>
      <xdr:col>82</xdr:col>
      <xdr:colOff>158750</xdr:colOff>
      <xdr:row>74</xdr:row>
      <xdr:rowOff>53703</xdr:rowOff>
    </xdr:to>
    <xdr:sp macro="" textlink="">
      <xdr:nvSpPr>
        <xdr:cNvPr id="440" name="楕円 439"/>
        <xdr:cNvSpPr/>
      </xdr:nvSpPr>
      <xdr:spPr>
        <a:xfrm>
          <a:off x="16459200" y="12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140080</xdr:rowOff>
    </xdr:from>
    <xdr:ext cx="762000" cy="259045"/>
    <xdr:sp macro="" textlink="">
      <xdr:nvSpPr>
        <xdr:cNvPr id="441" name="公債費以外該当値テキスト"/>
        <xdr:cNvSpPr txBox="1"/>
      </xdr:nvSpPr>
      <xdr:spPr>
        <a:xfrm>
          <a:off x="16598900" y="1248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103959</xdr:rowOff>
    </xdr:from>
    <xdr:to>
      <xdr:col>78</xdr:col>
      <xdr:colOff>120650</xdr:colOff>
      <xdr:row>74</xdr:row>
      <xdr:rowOff>34109</xdr:rowOff>
    </xdr:to>
    <xdr:sp macro="" textlink="">
      <xdr:nvSpPr>
        <xdr:cNvPr id="442" name="楕円 441"/>
        <xdr:cNvSpPr/>
      </xdr:nvSpPr>
      <xdr:spPr>
        <a:xfrm>
          <a:off x="15621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44286</xdr:rowOff>
    </xdr:from>
    <xdr:ext cx="736600" cy="259045"/>
    <xdr:sp macro="" textlink="">
      <xdr:nvSpPr>
        <xdr:cNvPr id="443" name="テキスト ボックス 442"/>
        <xdr:cNvSpPr txBox="1"/>
      </xdr:nvSpPr>
      <xdr:spPr>
        <a:xfrm>
          <a:off x="15290800" y="1238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17417</xdr:rowOff>
    </xdr:from>
    <xdr:to>
      <xdr:col>74</xdr:col>
      <xdr:colOff>31750</xdr:colOff>
      <xdr:row>74</xdr:row>
      <xdr:rowOff>119017</xdr:rowOff>
    </xdr:to>
    <xdr:sp macro="" textlink="">
      <xdr:nvSpPr>
        <xdr:cNvPr id="444" name="楕円 443"/>
        <xdr:cNvSpPr/>
      </xdr:nvSpPr>
      <xdr:spPr>
        <a:xfrm>
          <a:off x="14732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129194</xdr:rowOff>
    </xdr:from>
    <xdr:ext cx="762000" cy="259045"/>
    <xdr:sp macro="" textlink="">
      <xdr:nvSpPr>
        <xdr:cNvPr id="445" name="テキスト ボックス 444"/>
        <xdr:cNvSpPr txBox="1"/>
      </xdr:nvSpPr>
      <xdr:spPr>
        <a:xfrm>
          <a:off x="14401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56606</xdr:rowOff>
    </xdr:from>
    <xdr:to>
      <xdr:col>69</xdr:col>
      <xdr:colOff>142875</xdr:colOff>
      <xdr:row>74</xdr:row>
      <xdr:rowOff>158206</xdr:rowOff>
    </xdr:to>
    <xdr:sp macro="" textlink="">
      <xdr:nvSpPr>
        <xdr:cNvPr id="446" name="楕円 445"/>
        <xdr:cNvSpPr/>
      </xdr:nvSpPr>
      <xdr:spPr>
        <a:xfrm>
          <a:off x="13843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168383</xdr:rowOff>
    </xdr:from>
    <xdr:ext cx="762000" cy="259045"/>
    <xdr:sp macro="" textlink="">
      <xdr:nvSpPr>
        <xdr:cNvPr id="447" name="テキスト ボックス 446"/>
        <xdr:cNvSpPr txBox="1"/>
      </xdr:nvSpPr>
      <xdr:spPr>
        <a:xfrm>
          <a:off x="13512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74567</xdr:rowOff>
    </xdr:from>
    <xdr:to>
      <xdr:col>65</xdr:col>
      <xdr:colOff>53975</xdr:colOff>
      <xdr:row>74</xdr:row>
      <xdr:rowOff>4717</xdr:rowOff>
    </xdr:to>
    <xdr:sp macro="" textlink="">
      <xdr:nvSpPr>
        <xdr:cNvPr id="448" name="楕円 447"/>
        <xdr:cNvSpPr/>
      </xdr:nvSpPr>
      <xdr:spPr>
        <a:xfrm>
          <a:off x="12954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14894</xdr:rowOff>
    </xdr:from>
    <xdr:ext cx="762000" cy="259045"/>
    <xdr:sp macro="" textlink="">
      <xdr:nvSpPr>
        <xdr:cNvPr id="449" name="テキスト ボックス 448"/>
        <xdr:cNvSpPr txBox="1"/>
      </xdr:nvSpPr>
      <xdr:spPr>
        <a:xfrm>
          <a:off x="12623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岩手県岩泉町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79659</xdr:rowOff>
    </xdr:from>
    <xdr:to>
      <xdr:col>29</xdr:col>
      <xdr:colOff>127000</xdr:colOff>
      <xdr:row>16</xdr:row>
      <xdr:rowOff>137317</xdr:rowOff>
    </xdr:to>
    <xdr:cxnSp macro="">
      <xdr:nvCxnSpPr>
        <xdr:cNvPr id="46" name="直線コネクタ 45"/>
        <xdr:cNvCxnSpPr/>
      </xdr:nvCxnSpPr>
      <xdr:spPr bwMode="auto">
        <a:xfrm flipV="1">
          <a:off x="5003800" y="2870484"/>
          <a:ext cx="647700" cy="5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137317</xdr:rowOff>
    </xdr:from>
    <xdr:to>
      <xdr:col>26</xdr:col>
      <xdr:colOff>50800</xdr:colOff>
      <xdr:row>16</xdr:row>
      <xdr:rowOff>149182</xdr:rowOff>
    </xdr:to>
    <xdr:cxnSp macro="">
      <xdr:nvCxnSpPr>
        <xdr:cNvPr id="49" name="直線コネクタ 48"/>
        <xdr:cNvCxnSpPr/>
      </xdr:nvCxnSpPr>
      <xdr:spPr bwMode="auto">
        <a:xfrm flipV="1">
          <a:off x="4305300" y="2928142"/>
          <a:ext cx="698500" cy="11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149182</xdr:rowOff>
    </xdr:from>
    <xdr:to>
      <xdr:col>22</xdr:col>
      <xdr:colOff>114300</xdr:colOff>
      <xdr:row>17</xdr:row>
      <xdr:rowOff>6667</xdr:rowOff>
    </xdr:to>
    <xdr:cxnSp macro="">
      <xdr:nvCxnSpPr>
        <xdr:cNvPr id="52" name="直線コネクタ 51"/>
        <xdr:cNvCxnSpPr/>
      </xdr:nvCxnSpPr>
      <xdr:spPr bwMode="auto">
        <a:xfrm flipV="1">
          <a:off x="3606800" y="2940007"/>
          <a:ext cx="698500" cy="2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6667</xdr:rowOff>
    </xdr:from>
    <xdr:to>
      <xdr:col>18</xdr:col>
      <xdr:colOff>177800</xdr:colOff>
      <xdr:row>17</xdr:row>
      <xdr:rowOff>26932</xdr:rowOff>
    </xdr:to>
    <xdr:cxnSp macro="">
      <xdr:nvCxnSpPr>
        <xdr:cNvPr id="55" name="直線コネクタ 54"/>
        <xdr:cNvCxnSpPr/>
      </xdr:nvCxnSpPr>
      <xdr:spPr bwMode="auto">
        <a:xfrm flipV="1">
          <a:off x="2908300" y="2968942"/>
          <a:ext cx="698500" cy="20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28859</xdr:rowOff>
    </xdr:from>
    <xdr:to>
      <xdr:col>29</xdr:col>
      <xdr:colOff>177800</xdr:colOff>
      <xdr:row>16</xdr:row>
      <xdr:rowOff>130459</xdr:rowOff>
    </xdr:to>
    <xdr:sp macro="" textlink="">
      <xdr:nvSpPr>
        <xdr:cNvPr id="65" name="楕円 64"/>
        <xdr:cNvSpPr/>
      </xdr:nvSpPr>
      <xdr:spPr bwMode="auto">
        <a:xfrm>
          <a:off x="5600700" y="2819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45386</xdr:rowOff>
    </xdr:from>
    <xdr:ext cx="762000" cy="259045"/>
    <xdr:sp macro="" textlink="">
      <xdr:nvSpPr>
        <xdr:cNvPr id="66" name="人口1人当たり決算額の推移該当値テキスト130"/>
        <xdr:cNvSpPr txBox="1"/>
      </xdr:nvSpPr>
      <xdr:spPr>
        <a:xfrm>
          <a:off x="5740400" y="26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86517</xdr:rowOff>
    </xdr:from>
    <xdr:to>
      <xdr:col>26</xdr:col>
      <xdr:colOff>101600</xdr:colOff>
      <xdr:row>17</xdr:row>
      <xdr:rowOff>16667</xdr:rowOff>
    </xdr:to>
    <xdr:sp macro="" textlink="">
      <xdr:nvSpPr>
        <xdr:cNvPr id="67" name="楕円 66"/>
        <xdr:cNvSpPr/>
      </xdr:nvSpPr>
      <xdr:spPr bwMode="auto">
        <a:xfrm>
          <a:off x="4953000" y="2877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26844</xdr:rowOff>
    </xdr:from>
    <xdr:ext cx="736600" cy="259045"/>
    <xdr:sp macro="" textlink="">
      <xdr:nvSpPr>
        <xdr:cNvPr id="68" name="テキスト ボックス 67"/>
        <xdr:cNvSpPr txBox="1"/>
      </xdr:nvSpPr>
      <xdr:spPr>
        <a:xfrm>
          <a:off x="4622800" y="264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98382</xdr:rowOff>
    </xdr:from>
    <xdr:to>
      <xdr:col>22</xdr:col>
      <xdr:colOff>165100</xdr:colOff>
      <xdr:row>17</xdr:row>
      <xdr:rowOff>28532</xdr:rowOff>
    </xdr:to>
    <xdr:sp macro="" textlink="">
      <xdr:nvSpPr>
        <xdr:cNvPr id="69" name="楕円 68"/>
        <xdr:cNvSpPr/>
      </xdr:nvSpPr>
      <xdr:spPr bwMode="auto">
        <a:xfrm>
          <a:off x="4254500" y="288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38709</xdr:rowOff>
    </xdr:from>
    <xdr:ext cx="762000" cy="259045"/>
    <xdr:sp macro="" textlink="">
      <xdr:nvSpPr>
        <xdr:cNvPr id="70" name="テキスト ボックス 69"/>
        <xdr:cNvSpPr txBox="1"/>
      </xdr:nvSpPr>
      <xdr:spPr>
        <a:xfrm>
          <a:off x="3924300" y="26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127317</xdr:rowOff>
    </xdr:from>
    <xdr:to>
      <xdr:col>19</xdr:col>
      <xdr:colOff>38100</xdr:colOff>
      <xdr:row>17</xdr:row>
      <xdr:rowOff>57467</xdr:rowOff>
    </xdr:to>
    <xdr:sp macro="" textlink="">
      <xdr:nvSpPr>
        <xdr:cNvPr id="71" name="楕円 70"/>
        <xdr:cNvSpPr/>
      </xdr:nvSpPr>
      <xdr:spPr bwMode="auto">
        <a:xfrm>
          <a:off x="3556000" y="291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67644</xdr:rowOff>
    </xdr:from>
    <xdr:ext cx="762000" cy="259045"/>
    <xdr:sp macro="" textlink="">
      <xdr:nvSpPr>
        <xdr:cNvPr id="72" name="テキスト ボックス 71"/>
        <xdr:cNvSpPr txBox="1"/>
      </xdr:nvSpPr>
      <xdr:spPr>
        <a:xfrm>
          <a:off x="3225800" y="268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147582</xdr:rowOff>
    </xdr:from>
    <xdr:to>
      <xdr:col>15</xdr:col>
      <xdr:colOff>101600</xdr:colOff>
      <xdr:row>17</xdr:row>
      <xdr:rowOff>77732</xdr:rowOff>
    </xdr:to>
    <xdr:sp macro="" textlink="">
      <xdr:nvSpPr>
        <xdr:cNvPr id="73" name="楕円 72"/>
        <xdr:cNvSpPr/>
      </xdr:nvSpPr>
      <xdr:spPr bwMode="auto">
        <a:xfrm>
          <a:off x="2857500" y="293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87909</xdr:rowOff>
    </xdr:from>
    <xdr:ext cx="762000" cy="259045"/>
    <xdr:sp macro="" textlink="">
      <xdr:nvSpPr>
        <xdr:cNvPr id="74" name="テキスト ボックス 73"/>
        <xdr:cNvSpPr txBox="1"/>
      </xdr:nvSpPr>
      <xdr:spPr>
        <a:xfrm>
          <a:off x="2527300" y="27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70851</xdr:rowOff>
    </xdr:from>
    <xdr:to>
      <xdr:col>29</xdr:col>
      <xdr:colOff>127000</xdr:colOff>
      <xdr:row>34</xdr:row>
      <xdr:rowOff>309031</xdr:rowOff>
    </xdr:to>
    <xdr:cxnSp macro="">
      <xdr:nvCxnSpPr>
        <xdr:cNvPr id="108" name="直線コネクタ 107"/>
        <xdr:cNvCxnSpPr/>
      </xdr:nvCxnSpPr>
      <xdr:spPr bwMode="auto">
        <a:xfrm flipV="1">
          <a:off x="5003800" y="6338301"/>
          <a:ext cx="647700" cy="238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309031</xdr:rowOff>
    </xdr:from>
    <xdr:to>
      <xdr:col>26</xdr:col>
      <xdr:colOff>50800</xdr:colOff>
      <xdr:row>35</xdr:row>
      <xdr:rowOff>35320</xdr:rowOff>
    </xdr:to>
    <xdr:cxnSp macro="">
      <xdr:nvCxnSpPr>
        <xdr:cNvPr id="111" name="直線コネクタ 110"/>
        <xdr:cNvCxnSpPr/>
      </xdr:nvCxnSpPr>
      <xdr:spPr bwMode="auto">
        <a:xfrm flipV="1">
          <a:off x="4305300" y="6576481"/>
          <a:ext cx="698500" cy="6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35320</xdr:rowOff>
    </xdr:from>
    <xdr:to>
      <xdr:col>22</xdr:col>
      <xdr:colOff>114300</xdr:colOff>
      <xdr:row>35</xdr:row>
      <xdr:rowOff>51693</xdr:rowOff>
    </xdr:to>
    <xdr:cxnSp macro="">
      <xdr:nvCxnSpPr>
        <xdr:cNvPr id="114" name="直線コネクタ 113"/>
        <xdr:cNvCxnSpPr/>
      </xdr:nvCxnSpPr>
      <xdr:spPr bwMode="auto">
        <a:xfrm flipV="1">
          <a:off x="3606800" y="6645670"/>
          <a:ext cx="698500" cy="1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32849</xdr:rowOff>
    </xdr:from>
    <xdr:to>
      <xdr:col>18</xdr:col>
      <xdr:colOff>177800</xdr:colOff>
      <xdr:row>35</xdr:row>
      <xdr:rowOff>51693</xdr:rowOff>
    </xdr:to>
    <xdr:cxnSp macro="">
      <xdr:nvCxnSpPr>
        <xdr:cNvPr id="117" name="直線コネクタ 116"/>
        <xdr:cNvCxnSpPr/>
      </xdr:nvCxnSpPr>
      <xdr:spPr bwMode="auto">
        <a:xfrm>
          <a:off x="2908300" y="6643199"/>
          <a:ext cx="698500" cy="18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20051</xdr:rowOff>
    </xdr:from>
    <xdr:to>
      <xdr:col>29</xdr:col>
      <xdr:colOff>177800</xdr:colOff>
      <xdr:row>34</xdr:row>
      <xdr:rowOff>121651</xdr:rowOff>
    </xdr:to>
    <xdr:sp macro="" textlink="">
      <xdr:nvSpPr>
        <xdr:cNvPr id="127" name="楕円 126"/>
        <xdr:cNvSpPr/>
      </xdr:nvSpPr>
      <xdr:spPr bwMode="auto">
        <a:xfrm>
          <a:off x="5600700" y="628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208028</xdr:rowOff>
    </xdr:from>
    <xdr:ext cx="762000" cy="259045"/>
    <xdr:sp macro="" textlink="">
      <xdr:nvSpPr>
        <xdr:cNvPr id="128" name="人口1人当たり決算額の推移該当値テキスト445"/>
        <xdr:cNvSpPr txBox="1"/>
      </xdr:nvSpPr>
      <xdr:spPr>
        <a:xfrm>
          <a:off x="5740400" y="613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258231</xdr:rowOff>
    </xdr:from>
    <xdr:to>
      <xdr:col>26</xdr:col>
      <xdr:colOff>101600</xdr:colOff>
      <xdr:row>35</xdr:row>
      <xdr:rowOff>16931</xdr:rowOff>
    </xdr:to>
    <xdr:sp macro="" textlink="">
      <xdr:nvSpPr>
        <xdr:cNvPr id="129" name="楕円 128"/>
        <xdr:cNvSpPr/>
      </xdr:nvSpPr>
      <xdr:spPr bwMode="auto">
        <a:xfrm>
          <a:off x="4953000" y="652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1708</xdr:rowOff>
    </xdr:from>
    <xdr:ext cx="736600" cy="259045"/>
    <xdr:sp macro="" textlink="">
      <xdr:nvSpPr>
        <xdr:cNvPr id="130" name="テキスト ボックス 129"/>
        <xdr:cNvSpPr txBox="1"/>
      </xdr:nvSpPr>
      <xdr:spPr>
        <a:xfrm>
          <a:off x="4622800" y="661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327420</xdr:rowOff>
    </xdr:from>
    <xdr:to>
      <xdr:col>22</xdr:col>
      <xdr:colOff>165100</xdr:colOff>
      <xdr:row>35</xdr:row>
      <xdr:rowOff>86120</xdr:rowOff>
    </xdr:to>
    <xdr:sp macro="" textlink="">
      <xdr:nvSpPr>
        <xdr:cNvPr id="131" name="楕円 130"/>
        <xdr:cNvSpPr/>
      </xdr:nvSpPr>
      <xdr:spPr bwMode="auto">
        <a:xfrm>
          <a:off x="4254500" y="659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70897</xdr:rowOff>
    </xdr:from>
    <xdr:ext cx="762000" cy="259045"/>
    <xdr:sp macro="" textlink="">
      <xdr:nvSpPr>
        <xdr:cNvPr id="132" name="テキスト ボックス 131"/>
        <xdr:cNvSpPr txBox="1"/>
      </xdr:nvSpPr>
      <xdr:spPr>
        <a:xfrm>
          <a:off x="3924300" y="6681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893</xdr:rowOff>
    </xdr:from>
    <xdr:to>
      <xdr:col>19</xdr:col>
      <xdr:colOff>38100</xdr:colOff>
      <xdr:row>35</xdr:row>
      <xdr:rowOff>102493</xdr:rowOff>
    </xdr:to>
    <xdr:sp macro="" textlink="">
      <xdr:nvSpPr>
        <xdr:cNvPr id="133" name="楕円 132"/>
        <xdr:cNvSpPr/>
      </xdr:nvSpPr>
      <xdr:spPr bwMode="auto">
        <a:xfrm>
          <a:off x="3556000" y="661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87270</xdr:rowOff>
    </xdr:from>
    <xdr:ext cx="762000" cy="259045"/>
    <xdr:sp macro="" textlink="">
      <xdr:nvSpPr>
        <xdr:cNvPr id="134" name="テキスト ボックス 133"/>
        <xdr:cNvSpPr txBox="1"/>
      </xdr:nvSpPr>
      <xdr:spPr>
        <a:xfrm>
          <a:off x="3225800" y="669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324949</xdr:rowOff>
    </xdr:from>
    <xdr:to>
      <xdr:col>15</xdr:col>
      <xdr:colOff>101600</xdr:colOff>
      <xdr:row>35</xdr:row>
      <xdr:rowOff>83649</xdr:rowOff>
    </xdr:to>
    <xdr:sp macro="" textlink="">
      <xdr:nvSpPr>
        <xdr:cNvPr id="135" name="楕円 134"/>
        <xdr:cNvSpPr/>
      </xdr:nvSpPr>
      <xdr:spPr bwMode="auto">
        <a:xfrm>
          <a:off x="2857500" y="659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68426</xdr:rowOff>
    </xdr:from>
    <xdr:ext cx="762000" cy="259045"/>
    <xdr:sp macro="" textlink="">
      <xdr:nvSpPr>
        <xdr:cNvPr id="136" name="テキスト ボックス 135"/>
        <xdr:cNvSpPr txBox="1"/>
      </xdr:nvSpPr>
      <xdr:spPr>
        <a:xfrm>
          <a:off x="2527300" y="66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9,613
9,560
992.36
23,270,153
21,481,187
464,005
5,650,447
16,193,350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151610</xdr:rowOff>
    </xdr:from>
    <xdr:to>
      <xdr:col>24</xdr:col>
      <xdr:colOff>63500</xdr:colOff>
      <xdr:row>36</xdr:row>
      <xdr:rowOff>1915</xdr:rowOff>
    </xdr:to>
    <xdr:cxnSp macro="">
      <xdr:nvCxnSpPr>
        <xdr:cNvPr id="61" name="直線コネクタ 60"/>
        <xdr:cNvCxnSpPr/>
      </xdr:nvCxnSpPr>
      <xdr:spPr>
        <a:xfrm flipV="1">
          <a:off x="3797300" y="6152360"/>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167117</xdr:rowOff>
    </xdr:from>
    <xdr:to>
      <xdr:col>19</xdr:col>
      <xdr:colOff>177800</xdr:colOff>
      <xdr:row>36</xdr:row>
      <xdr:rowOff>1915</xdr:rowOff>
    </xdr:to>
    <xdr:cxnSp macro="">
      <xdr:nvCxnSpPr>
        <xdr:cNvPr id="64" name="直線コネクタ 63"/>
        <xdr:cNvCxnSpPr/>
      </xdr:nvCxnSpPr>
      <xdr:spPr>
        <a:xfrm>
          <a:off x="2908300" y="616786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167117</xdr:rowOff>
    </xdr:from>
    <xdr:to>
      <xdr:col>15</xdr:col>
      <xdr:colOff>50800</xdr:colOff>
      <xdr:row>36</xdr:row>
      <xdr:rowOff>2715</xdr:rowOff>
    </xdr:to>
    <xdr:cxnSp macro="">
      <xdr:nvCxnSpPr>
        <xdr:cNvPr id="67" name="直線コネクタ 66"/>
        <xdr:cNvCxnSpPr/>
      </xdr:nvCxnSpPr>
      <xdr:spPr>
        <a:xfrm flipV="1">
          <a:off x="2019300" y="6167867"/>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2715</xdr:rowOff>
    </xdr:from>
    <xdr:to>
      <xdr:col>10</xdr:col>
      <xdr:colOff>114300</xdr:colOff>
      <xdr:row>36</xdr:row>
      <xdr:rowOff>18489</xdr:rowOff>
    </xdr:to>
    <xdr:cxnSp macro="">
      <xdr:nvCxnSpPr>
        <xdr:cNvPr id="70" name="直線コネクタ 69"/>
        <xdr:cNvCxnSpPr/>
      </xdr:nvCxnSpPr>
      <xdr:spPr>
        <a:xfrm flipV="1">
          <a:off x="1130300" y="617491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100810</xdr:rowOff>
    </xdr:from>
    <xdr:to>
      <xdr:col>24</xdr:col>
      <xdr:colOff>114300</xdr:colOff>
      <xdr:row>36</xdr:row>
      <xdr:rowOff>30960</xdr:rowOff>
    </xdr:to>
    <xdr:sp macro="" textlink="">
      <xdr:nvSpPr>
        <xdr:cNvPr id="80" name="楕円 79"/>
        <xdr:cNvSpPr/>
      </xdr:nvSpPr>
      <xdr:spPr>
        <a:xfrm>
          <a:off x="4584700" y="61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79237</xdr:rowOff>
    </xdr:from>
    <xdr:ext cx="599010" cy="259045"/>
    <xdr:sp macro="" textlink="">
      <xdr:nvSpPr>
        <xdr:cNvPr id="81" name="人件費該当値テキスト"/>
        <xdr:cNvSpPr txBox="1"/>
      </xdr:nvSpPr>
      <xdr:spPr>
        <a:xfrm>
          <a:off x="4686300" y="60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122565</xdr:rowOff>
    </xdr:from>
    <xdr:to>
      <xdr:col>20</xdr:col>
      <xdr:colOff>38100</xdr:colOff>
      <xdr:row>36</xdr:row>
      <xdr:rowOff>52715</xdr:rowOff>
    </xdr:to>
    <xdr:sp macro="" textlink="">
      <xdr:nvSpPr>
        <xdr:cNvPr id="82" name="楕円 81"/>
        <xdr:cNvSpPr/>
      </xdr:nvSpPr>
      <xdr:spPr>
        <a:xfrm>
          <a:off x="3746500" y="61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43842</xdr:rowOff>
    </xdr:from>
    <xdr:ext cx="599010" cy="259045"/>
    <xdr:sp macro="" textlink="">
      <xdr:nvSpPr>
        <xdr:cNvPr id="83" name="テキスト ボックス 82"/>
        <xdr:cNvSpPr txBox="1"/>
      </xdr:nvSpPr>
      <xdr:spPr>
        <a:xfrm>
          <a:off x="3497795" y="621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116317</xdr:rowOff>
    </xdr:from>
    <xdr:to>
      <xdr:col>15</xdr:col>
      <xdr:colOff>101600</xdr:colOff>
      <xdr:row>36</xdr:row>
      <xdr:rowOff>46467</xdr:rowOff>
    </xdr:to>
    <xdr:sp macro="" textlink="">
      <xdr:nvSpPr>
        <xdr:cNvPr id="84" name="楕円 83"/>
        <xdr:cNvSpPr/>
      </xdr:nvSpPr>
      <xdr:spPr>
        <a:xfrm>
          <a:off x="2857500" y="61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37594</xdr:rowOff>
    </xdr:from>
    <xdr:ext cx="599010" cy="259045"/>
    <xdr:sp macro="" textlink="">
      <xdr:nvSpPr>
        <xdr:cNvPr id="85" name="テキスト ボックス 84"/>
        <xdr:cNvSpPr txBox="1"/>
      </xdr:nvSpPr>
      <xdr:spPr>
        <a:xfrm>
          <a:off x="2608795" y="62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123365</xdr:rowOff>
    </xdr:from>
    <xdr:to>
      <xdr:col>10</xdr:col>
      <xdr:colOff>165100</xdr:colOff>
      <xdr:row>36</xdr:row>
      <xdr:rowOff>53515</xdr:rowOff>
    </xdr:to>
    <xdr:sp macro="" textlink="">
      <xdr:nvSpPr>
        <xdr:cNvPr id="86" name="楕円 85"/>
        <xdr:cNvSpPr/>
      </xdr:nvSpPr>
      <xdr:spPr>
        <a:xfrm>
          <a:off x="1968500" y="61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70042</xdr:rowOff>
    </xdr:from>
    <xdr:ext cx="599010" cy="259045"/>
    <xdr:sp macro="" textlink="">
      <xdr:nvSpPr>
        <xdr:cNvPr id="87" name="テキスト ボックス 86"/>
        <xdr:cNvSpPr txBox="1"/>
      </xdr:nvSpPr>
      <xdr:spPr>
        <a:xfrm>
          <a:off x="1719795" y="58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139139</xdr:rowOff>
    </xdr:from>
    <xdr:to>
      <xdr:col>6</xdr:col>
      <xdr:colOff>38100</xdr:colOff>
      <xdr:row>36</xdr:row>
      <xdr:rowOff>69289</xdr:rowOff>
    </xdr:to>
    <xdr:sp macro="" textlink="">
      <xdr:nvSpPr>
        <xdr:cNvPr id="88" name="楕円 87"/>
        <xdr:cNvSpPr/>
      </xdr:nvSpPr>
      <xdr:spPr>
        <a:xfrm>
          <a:off x="1079500" y="61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85816</xdr:rowOff>
    </xdr:from>
    <xdr:ext cx="599010" cy="259045"/>
    <xdr:sp macro="" textlink="">
      <xdr:nvSpPr>
        <xdr:cNvPr id="89" name="テキスト ボックス 88"/>
        <xdr:cNvSpPr txBox="1"/>
      </xdr:nvSpPr>
      <xdr:spPr>
        <a:xfrm>
          <a:off x="830795" y="5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51502</xdr:rowOff>
    </xdr:from>
    <xdr:to>
      <xdr:col>24</xdr:col>
      <xdr:colOff>63500</xdr:colOff>
      <xdr:row>55</xdr:row>
      <xdr:rowOff>76146</xdr:rowOff>
    </xdr:to>
    <xdr:cxnSp macro="">
      <xdr:nvCxnSpPr>
        <xdr:cNvPr id="118" name="直線コネクタ 117"/>
        <xdr:cNvCxnSpPr/>
      </xdr:nvCxnSpPr>
      <xdr:spPr>
        <a:xfrm flipV="1">
          <a:off x="3797300" y="8624002"/>
          <a:ext cx="838200" cy="88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76146</xdr:rowOff>
    </xdr:from>
    <xdr:to>
      <xdr:col>19</xdr:col>
      <xdr:colOff>177800</xdr:colOff>
      <xdr:row>56</xdr:row>
      <xdr:rowOff>41086</xdr:rowOff>
    </xdr:to>
    <xdr:cxnSp macro="">
      <xdr:nvCxnSpPr>
        <xdr:cNvPr id="121" name="直線コネクタ 120"/>
        <xdr:cNvCxnSpPr/>
      </xdr:nvCxnSpPr>
      <xdr:spPr>
        <a:xfrm flipV="1">
          <a:off x="2908300" y="9505896"/>
          <a:ext cx="889000" cy="1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41086</xdr:rowOff>
    </xdr:from>
    <xdr:to>
      <xdr:col>15</xdr:col>
      <xdr:colOff>50800</xdr:colOff>
      <xdr:row>56</xdr:row>
      <xdr:rowOff>81853</xdr:rowOff>
    </xdr:to>
    <xdr:cxnSp macro="">
      <xdr:nvCxnSpPr>
        <xdr:cNvPr id="124" name="直線コネクタ 123"/>
        <xdr:cNvCxnSpPr/>
      </xdr:nvCxnSpPr>
      <xdr:spPr>
        <a:xfrm flipV="1">
          <a:off x="2019300" y="964228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94197</xdr:rowOff>
    </xdr:from>
    <xdr:to>
      <xdr:col>10</xdr:col>
      <xdr:colOff>114300</xdr:colOff>
      <xdr:row>56</xdr:row>
      <xdr:rowOff>81853</xdr:rowOff>
    </xdr:to>
    <xdr:cxnSp macro="">
      <xdr:nvCxnSpPr>
        <xdr:cNvPr id="127" name="直線コネクタ 126"/>
        <xdr:cNvCxnSpPr/>
      </xdr:nvCxnSpPr>
      <xdr:spPr>
        <a:xfrm>
          <a:off x="1130300" y="9352497"/>
          <a:ext cx="889000" cy="3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702</xdr:rowOff>
    </xdr:from>
    <xdr:to>
      <xdr:col>24</xdr:col>
      <xdr:colOff>114300</xdr:colOff>
      <xdr:row>50</xdr:row>
      <xdr:rowOff>102302</xdr:rowOff>
    </xdr:to>
    <xdr:sp macro="" textlink="">
      <xdr:nvSpPr>
        <xdr:cNvPr id="137" name="楕円 136"/>
        <xdr:cNvSpPr/>
      </xdr:nvSpPr>
      <xdr:spPr>
        <a:xfrm>
          <a:off x="4584700" y="85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125179</xdr:rowOff>
    </xdr:from>
    <xdr:ext cx="599010" cy="259045"/>
    <xdr:sp macro="" textlink="">
      <xdr:nvSpPr>
        <xdr:cNvPr id="138" name="物件費該当値テキスト"/>
        <xdr:cNvSpPr txBox="1"/>
      </xdr:nvSpPr>
      <xdr:spPr>
        <a:xfrm>
          <a:off x="4686300" y="85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25346</xdr:rowOff>
    </xdr:from>
    <xdr:to>
      <xdr:col>20</xdr:col>
      <xdr:colOff>38100</xdr:colOff>
      <xdr:row>55</xdr:row>
      <xdr:rowOff>126946</xdr:rowOff>
    </xdr:to>
    <xdr:sp macro="" textlink="">
      <xdr:nvSpPr>
        <xdr:cNvPr id="139" name="楕円 138"/>
        <xdr:cNvSpPr/>
      </xdr:nvSpPr>
      <xdr:spPr>
        <a:xfrm>
          <a:off x="3746500" y="94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143473</xdr:rowOff>
    </xdr:from>
    <xdr:ext cx="599010" cy="259045"/>
    <xdr:sp macro="" textlink="">
      <xdr:nvSpPr>
        <xdr:cNvPr id="140" name="テキスト ボックス 139"/>
        <xdr:cNvSpPr txBox="1"/>
      </xdr:nvSpPr>
      <xdr:spPr>
        <a:xfrm>
          <a:off x="3497795" y="923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161736</xdr:rowOff>
    </xdr:from>
    <xdr:to>
      <xdr:col>15</xdr:col>
      <xdr:colOff>101600</xdr:colOff>
      <xdr:row>56</xdr:row>
      <xdr:rowOff>91886</xdr:rowOff>
    </xdr:to>
    <xdr:sp macro="" textlink="">
      <xdr:nvSpPr>
        <xdr:cNvPr id="141" name="楕円 140"/>
        <xdr:cNvSpPr/>
      </xdr:nvSpPr>
      <xdr:spPr>
        <a:xfrm>
          <a:off x="2857500" y="95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108413</xdr:rowOff>
    </xdr:from>
    <xdr:ext cx="599010" cy="259045"/>
    <xdr:sp macro="" textlink="">
      <xdr:nvSpPr>
        <xdr:cNvPr id="142" name="テキスト ボックス 141"/>
        <xdr:cNvSpPr txBox="1"/>
      </xdr:nvSpPr>
      <xdr:spPr>
        <a:xfrm>
          <a:off x="2608795" y="936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31053</xdr:rowOff>
    </xdr:from>
    <xdr:to>
      <xdr:col>10</xdr:col>
      <xdr:colOff>165100</xdr:colOff>
      <xdr:row>56</xdr:row>
      <xdr:rowOff>132653</xdr:rowOff>
    </xdr:to>
    <xdr:sp macro="" textlink="">
      <xdr:nvSpPr>
        <xdr:cNvPr id="143" name="楕円 142"/>
        <xdr:cNvSpPr/>
      </xdr:nvSpPr>
      <xdr:spPr>
        <a:xfrm>
          <a:off x="1968500" y="96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149180</xdr:rowOff>
    </xdr:from>
    <xdr:ext cx="599010" cy="259045"/>
    <xdr:sp macro="" textlink="">
      <xdr:nvSpPr>
        <xdr:cNvPr id="144" name="テキスト ボックス 143"/>
        <xdr:cNvSpPr txBox="1"/>
      </xdr:nvSpPr>
      <xdr:spPr>
        <a:xfrm>
          <a:off x="1719795" y="940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43397</xdr:rowOff>
    </xdr:from>
    <xdr:to>
      <xdr:col>6</xdr:col>
      <xdr:colOff>38100</xdr:colOff>
      <xdr:row>54</xdr:row>
      <xdr:rowOff>144997</xdr:rowOff>
    </xdr:to>
    <xdr:sp macro="" textlink="">
      <xdr:nvSpPr>
        <xdr:cNvPr id="145" name="楕円 144"/>
        <xdr:cNvSpPr/>
      </xdr:nvSpPr>
      <xdr:spPr>
        <a:xfrm>
          <a:off x="1079500" y="930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161524</xdr:rowOff>
    </xdr:from>
    <xdr:ext cx="599010" cy="259045"/>
    <xdr:sp macro="" textlink="">
      <xdr:nvSpPr>
        <xdr:cNvPr id="146" name="テキスト ボックス 145"/>
        <xdr:cNvSpPr txBox="1"/>
      </xdr:nvSpPr>
      <xdr:spPr>
        <a:xfrm>
          <a:off x="830795" y="907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48619</xdr:rowOff>
    </xdr:from>
    <xdr:to>
      <xdr:col>24</xdr:col>
      <xdr:colOff>63500</xdr:colOff>
      <xdr:row>76</xdr:row>
      <xdr:rowOff>51265</xdr:rowOff>
    </xdr:to>
    <xdr:cxnSp macro="">
      <xdr:nvCxnSpPr>
        <xdr:cNvPr id="177" name="直線コネクタ 176"/>
        <xdr:cNvCxnSpPr/>
      </xdr:nvCxnSpPr>
      <xdr:spPr>
        <a:xfrm>
          <a:off x="3797300" y="13078819"/>
          <a:ext cx="8382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152338</xdr:rowOff>
    </xdr:from>
    <xdr:to>
      <xdr:col>19</xdr:col>
      <xdr:colOff>177800</xdr:colOff>
      <xdr:row>76</xdr:row>
      <xdr:rowOff>48619</xdr:rowOff>
    </xdr:to>
    <xdr:cxnSp macro="">
      <xdr:nvCxnSpPr>
        <xdr:cNvPr id="180" name="直線コネクタ 179"/>
        <xdr:cNvCxnSpPr/>
      </xdr:nvCxnSpPr>
      <xdr:spPr>
        <a:xfrm>
          <a:off x="2908300" y="13011088"/>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152338</xdr:rowOff>
    </xdr:from>
    <xdr:to>
      <xdr:col>15</xdr:col>
      <xdr:colOff>50800</xdr:colOff>
      <xdr:row>76</xdr:row>
      <xdr:rowOff>76606</xdr:rowOff>
    </xdr:to>
    <xdr:cxnSp macro="">
      <xdr:nvCxnSpPr>
        <xdr:cNvPr id="183" name="直線コネクタ 182"/>
        <xdr:cNvCxnSpPr/>
      </xdr:nvCxnSpPr>
      <xdr:spPr>
        <a:xfrm flipV="1">
          <a:off x="2019300" y="13011088"/>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34413</xdr:rowOff>
    </xdr:from>
    <xdr:to>
      <xdr:col>10</xdr:col>
      <xdr:colOff>114300</xdr:colOff>
      <xdr:row>76</xdr:row>
      <xdr:rowOff>76606</xdr:rowOff>
    </xdr:to>
    <xdr:cxnSp macro="">
      <xdr:nvCxnSpPr>
        <xdr:cNvPr id="186" name="直線コネクタ 185"/>
        <xdr:cNvCxnSpPr/>
      </xdr:nvCxnSpPr>
      <xdr:spPr>
        <a:xfrm>
          <a:off x="1130300" y="12893163"/>
          <a:ext cx="889000" cy="21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121538</xdr:rowOff>
    </xdr:from>
    <xdr:ext cx="534377" cy="259045"/>
    <xdr:sp macro="" textlink="">
      <xdr:nvSpPr>
        <xdr:cNvPr id="188" name="テキスト ボックス 187"/>
        <xdr:cNvSpPr txBox="1"/>
      </xdr:nvSpPr>
      <xdr:spPr>
        <a:xfrm>
          <a:off x="1752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139989</xdr:rowOff>
    </xdr:from>
    <xdr:ext cx="534377" cy="259045"/>
    <xdr:sp macro="" textlink="">
      <xdr:nvSpPr>
        <xdr:cNvPr id="190" name="テキスト ボックス 189"/>
        <xdr:cNvSpPr txBox="1"/>
      </xdr:nvSpPr>
      <xdr:spPr>
        <a:xfrm>
          <a:off x="863111"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465</xdr:rowOff>
    </xdr:from>
    <xdr:to>
      <xdr:col>24</xdr:col>
      <xdr:colOff>114300</xdr:colOff>
      <xdr:row>76</xdr:row>
      <xdr:rowOff>102065</xdr:rowOff>
    </xdr:to>
    <xdr:sp macro="" textlink="">
      <xdr:nvSpPr>
        <xdr:cNvPr id="196" name="楕円 195"/>
        <xdr:cNvSpPr/>
      </xdr:nvSpPr>
      <xdr:spPr>
        <a:xfrm>
          <a:off x="4584700" y="130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23341</xdr:rowOff>
    </xdr:from>
    <xdr:ext cx="534377" cy="259045"/>
    <xdr:sp macro="" textlink="">
      <xdr:nvSpPr>
        <xdr:cNvPr id="197" name="維持補修費該当値テキスト"/>
        <xdr:cNvSpPr txBox="1"/>
      </xdr:nvSpPr>
      <xdr:spPr>
        <a:xfrm>
          <a:off x="4686300" y="128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169269</xdr:rowOff>
    </xdr:from>
    <xdr:to>
      <xdr:col>20</xdr:col>
      <xdr:colOff>38100</xdr:colOff>
      <xdr:row>76</xdr:row>
      <xdr:rowOff>99419</xdr:rowOff>
    </xdr:to>
    <xdr:sp macro="" textlink="">
      <xdr:nvSpPr>
        <xdr:cNvPr id="198" name="楕円 197"/>
        <xdr:cNvSpPr/>
      </xdr:nvSpPr>
      <xdr:spPr>
        <a:xfrm>
          <a:off x="3746500" y="130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115947</xdr:rowOff>
    </xdr:from>
    <xdr:ext cx="534377" cy="259045"/>
    <xdr:sp macro="" textlink="">
      <xdr:nvSpPr>
        <xdr:cNvPr id="199" name="テキスト ボックス 198"/>
        <xdr:cNvSpPr txBox="1"/>
      </xdr:nvSpPr>
      <xdr:spPr>
        <a:xfrm>
          <a:off x="3530111" y="12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101538</xdr:rowOff>
    </xdr:from>
    <xdr:to>
      <xdr:col>15</xdr:col>
      <xdr:colOff>101600</xdr:colOff>
      <xdr:row>76</xdr:row>
      <xdr:rowOff>31688</xdr:rowOff>
    </xdr:to>
    <xdr:sp macro="" textlink="">
      <xdr:nvSpPr>
        <xdr:cNvPr id="200" name="楕円 199"/>
        <xdr:cNvSpPr/>
      </xdr:nvSpPr>
      <xdr:spPr>
        <a:xfrm>
          <a:off x="28575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48215</xdr:rowOff>
    </xdr:from>
    <xdr:ext cx="534377" cy="259045"/>
    <xdr:sp macro="" textlink="">
      <xdr:nvSpPr>
        <xdr:cNvPr id="201" name="テキスト ボックス 200"/>
        <xdr:cNvSpPr txBox="1"/>
      </xdr:nvSpPr>
      <xdr:spPr>
        <a:xfrm>
          <a:off x="2641111" y="1273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25806</xdr:rowOff>
    </xdr:from>
    <xdr:to>
      <xdr:col>10</xdr:col>
      <xdr:colOff>165100</xdr:colOff>
      <xdr:row>76</xdr:row>
      <xdr:rowOff>127406</xdr:rowOff>
    </xdr:to>
    <xdr:sp macro="" textlink="">
      <xdr:nvSpPr>
        <xdr:cNvPr id="202" name="楕円 201"/>
        <xdr:cNvSpPr/>
      </xdr:nvSpPr>
      <xdr:spPr>
        <a:xfrm>
          <a:off x="1968500" y="130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143933</xdr:rowOff>
    </xdr:from>
    <xdr:ext cx="534377" cy="259045"/>
    <xdr:sp macro="" textlink="">
      <xdr:nvSpPr>
        <xdr:cNvPr id="203" name="テキスト ボックス 202"/>
        <xdr:cNvSpPr txBox="1"/>
      </xdr:nvSpPr>
      <xdr:spPr>
        <a:xfrm>
          <a:off x="1752111" y="128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155063</xdr:rowOff>
    </xdr:from>
    <xdr:to>
      <xdr:col>6</xdr:col>
      <xdr:colOff>38100</xdr:colOff>
      <xdr:row>75</xdr:row>
      <xdr:rowOff>85213</xdr:rowOff>
    </xdr:to>
    <xdr:sp macro="" textlink="">
      <xdr:nvSpPr>
        <xdr:cNvPr id="204" name="楕円 203"/>
        <xdr:cNvSpPr/>
      </xdr:nvSpPr>
      <xdr:spPr>
        <a:xfrm>
          <a:off x="1079500" y="1284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101740</xdr:rowOff>
    </xdr:from>
    <xdr:ext cx="534377" cy="259045"/>
    <xdr:sp macro="" textlink="">
      <xdr:nvSpPr>
        <xdr:cNvPr id="205" name="テキスト ボックス 204"/>
        <xdr:cNvSpPr txBox="1"/>
      </xdr:nvSpPr>
      <xdr:spPr>
        <a:xfrm>
          <a:off x="863111" y="1261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109541</xdr:rowOff>
    </xdr:from>
    <xdr:to>
      <xdr:col>24</xdr:col>
      <xdr:colOff>63500</xdr:colOff>
      <xdr:row>96</xdr:row>
      <xdr:rowOff>110930</xdr:rowOff>
    </xdr:to>
    <xdr:cxnSp macro="">
      <xdr:nvCxnSpPr>
        <xdr:cNvPr id="237" name="直線コネクタ 236"/>
        <xdr:cNvCxnSpPr/>
      </xdr:nvCxnSpPr>
      <xdr:spPr>
        <a:xfrm flipV="1">
          <a:off x="3797300" y="16568741"/>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110930</xdr:rowOff>
    </xdr:from>
    <xdr:to>
      <xdr:col>19</xdr:col>
      <xdr:colOff>177800</xdr:colOff>
      <xdr:row>97</xdr:row>
      <xdr:rowOff>70940</xdr:rowOff>
    </xdr:to>
    <xdr:cxnSp macro="">
      <xdr:nvCxnSpPr>
        <xdr:cNvPr id="240" name="直線コネクタ 239"/>
        <xdr:cNvCxnSpPr/>
      </xdr:nvCxnSpPr>
      <xdr:spPr>
        <a:xfrm flipV="1">
          <a:off x="2908300" y="16570130"/>
          <a:ext cx="889000" cy="1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44879</xdr:rowOff>
    </xdr:from>
    <xdr:to>
      <xdr:col>15</xdr:col>
      <xdr:colOff>50800</xdr:colOff>
      <xdr:row>97</xdr:row>
      <xdr:rowOff>70940</xdr:rowOff>
    </xdr:to>
    <xdr:cxnSp macro="">
      <xdr:nvCxnSpPr>
        <xdr:cNvPr id="243" name="直線コネクタ 242"/>
        <xdr:cNvCxnSpPr/>
      </xdr:nvCxnSpPr>
      <xdr:spPr>
        <a:xfrm>
          <a:off x="2019300" y="16675529"/>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44879</xdr:rowOff>
    </xdr:from>
    <xdr:to>
      <xdr:col>10</xdr:col>
      <xdr:colOff>114300</xdr:colOff>
      <xdr:row>97</xdr:row>
      <xdr:rowOff>151408</xdr:rowOff>
    </xdr:to>
    <xdr:cxnSp macro="">
      <xdr:nvCxnSpPr>
        <xdr:cNvPr id="246" name="直線コネクタ 245"/>
        <xdr:cNvCxnSpPr/>
      </xdr:nvCxnSpPr>
      <xdr:spPr>
        <a:xfrm flipV="1">
          <a:off x="1130300" y="16675529"/>
          <a:ext cx="889000" cy="1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58741</xdr:rowOff>
    </xdr:from>
    <xdr:to>
      <xdr:col>24</xdr:col>
      <xdr:colOff>114300</xdr:colOff>
      <xdr:row>96</xdr:row>
      <xdr:rowOff>160341</xdr:rowOff>
    </xdr:to>
    <xdr:sp macro="" textlink="">
      <xdr:nvSpPr>
        <xdr:cNvPr id="256" name="楕円 255"/>
        <xdr:cNvSpPr/>
      </xdr:nvSpPr>
      <xdr:spPr>
        <a:xfrm>
          <a:off x="4584700" y="165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37168</xdr:rowOff>
    </xdr:from>
    <xdr:ext cx="534377" cy="259045"/>
    <xdr:sp macro="" textlink="">
      <xdr:nvSpPr>
        <xdr:cNvPr id="257" name="扶助費該当値テキスト"/>
        <xdr:cNvSpPr txBox="1"/>
      </xdr:nvSpPr>
      <xdr:spPr>
        <a:xfrm>
          <a:off x="4686300"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60130</xdr:rowOff>
    </xdr:from>
    <xdr:to>
      <xdr:col>20</xdr:col>
      <xdr:colOff>38100</xdr:colOff>
      <xdr:row>96</xdr:row>
      <xdr:rowOff>161730</xdr:rowOff>
    </xdr:to>
    <xdr:sp macro="" textlink="">
      <xdr:nvSpPr>
        <xdr:cNvPr id="258" name="楕円 257"/>
        <xdr:cNvSpPr/>
      </xdr:nvSpPr>
      <xdr:spPr>
        <a:xfrm>
          <a:off x="3746500" y="16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152857</xdr:rowOff>
    </xdr:from>
    <xdr:ext cx="534377" cy="259045"/>
    <xdr:sp macro="" textlink="">
      <xdr:nvSpPr>
        <xdr:cNvPr id="259" name="テキスト ボックス 258"/>
        <xdr:cNvSpPr txBox="1"/>
      </xdr:nvSpPr>
      <xdr:spPr>
        <a:xfrm>
          <a:off x="3530111" y="1661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20140</xdr:rowOff>
    </xdr:from>
    <xdr:to>
      <xdr:col>15</xdr:col>
      <xdr:colOff>101600</xdr:colOff>
      <xdr:row>97</xdr:row>
      <xdr:rowOff>121740</xdr:rowOff>
    </xdr:to>
    <xdr:sp macro="" textlink="">
      <xdr:nvSpPr>
        <xdr:cNvPr id="260" name="楕円 259"/>
        <xdr:cNvSpPr/>
      </xdr:nvSpPr>
      <xdr:spPr>
        <a:xfrm>
          <a:off x="2857500" y="16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112867</xdr:rowOff>
    </xdr:from>
    <xdr:ext cx="534377" cy="259045"/>
    <xdr:sp macro="" textlink="">
      <xdr:nvSpPr>
        <xdr:cNvPr id="261" name="テキスト ボックス 260"/>
        <xdr:cNvSpPr txBox="1"/>
      </xdr:nvSpPr>
      <xdr:spPr>
        <a:xfrm>
          <a:off x="2641111" y="167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165529</xdr:rowOff>
    </xdr:from>
    <xdr:to>
      <xdr:col>10</xdr:col>
      <xdr:colOff>165100</xdr:colOff>
      <xdr:row>97</xdr:row>
      <xdr:rowOff>95679</xdr:rowOff>
    </xdr:to>
    <xdr:sp macro="" textlink="">
      <xdr:nvSpPr>
        <xdr:cNvPr id="262" name="楕円 261"/>
        <xdr:cNvSpPr/>
      </xdr:nvSpPr>
      <xdr:spPr>
        <a:xfrm>
          <a:off x="1968500" y="166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86806</xdr:rowOff>
    </xdr:from>
    <xdr:ext cx="534377" cy="259045"/>
    <xdr:sp macro="" textlink="">
      <xdr:nvSpPr>
        <xdr:cNvPr id="263" name="テキスト ボックス 262"/>
        <xdr:cNvSpPr txBox="1"/>
      </xdr:nvSpPr>
      <xdr:spPr>
        <a:xfrm>
          <a:off x="1752111" y="167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100608</xdr:rowOff>
    </xdr:from>
    <xdr:to>
      <xdr:col>6</xdr:col>
      <xdr:colOff>38100</xdr:colOff>
      <xdr:row>98</xdr:row>
      <xdr:rowOff>30758</xdr:rowOff>
    </xdr:to>
    <xdr:sp macro="" textlink="">
      <xdr:nvSpPr>
        <xdr:cNvPr id="264" name="楕円 263"/>
        <xdr:cNvSpPr/>
      </xdr:nvSpPr>
      <xdr:spPr>
        <a:xfrm>
          <a:off x="1079500" y="167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21885</xdr:rowOff>
    </xdr:from>
    <xdr:ext cx="534377" cy="259045"/>
    <xdr:sp macro="" textlink="">
      <xdr:nvSpPr>
        <xdr:cNvPr id="265" name="テキスト ボックス 264"/>
        <xdr:cNvSpPr txBox="1"/>
      </xdr:nvSpPr>
      <xdr:spPr>
        <a:xfrm>
          <a:off x="863111" y="168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54866</xdr:rowOff>
    </xdr:from>
    <xdr:to>
      <xdr:col>55</xdr:col>
      <xdr:colOff>0</xdr:colOff>
      <xdr:row>35</xdr:row>
      <xdr:rowOff>64064</xdr:rowOff>
    </xdr:to>
    <xdr:cxnSp macro="">
      <xdr:nvCxnSpPr>
        <xdr:cNvPr id="294" name="直線コネクタ 293"/>
        <xdr:cNvCxnSpPr/>
      </xdr:nvCxnSpPr>
      <xdr:spPr>
        <a:xfrm flipV="1">
          <a:off x="9639300" y="5884166"/>
          <a:ext cx="838200" cy="18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64064</xdr:rowOff>
    </xdr:from>
    <xdr:to>
      <xdr:col>50</xdr:col>
      <xdr:colOff>114300</xdr:colOff>
      <xdr:row>35</xdr:row>
      <xdr:rowOff>64837</xdr:rowOff>
    </xdr:to>
    <xdr:cxnSp macro="">
      <xdr:nvCxnSpPr>
        <xdr:cNvPr id="297" name="直線コネクタ 296"/>
        <xdr:cNvCxnSpPr/>
      </xdr:nvCxnSpPr>
      <xdr:spPr>
        <a:xfrm flipV="1">
          <a:off x="8750300" y="6064814"/>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64837</xdr:rowOff>
    </xdr:from>
    <xdr:to>
      <xdr:col>45</xdr:col>
      <xdr:colOff>177800</xdr:colOff>
      <xdr:row>36</xdr:row>
      <xdr:rowOff>145617</xdr:rowOff>
    </xdr:to>
    <xdr:cxnSp macro="">
      <xdr:nvCxnSpPr>
        <xdr:cNvPr id="300" name="直線コネクタ 299"/>
        <xdr:cNvCxnSpPr/>
      </xdr:nvCxnSpPr>
      <xdr:spPr>
        <a:xfrm flipV="1">
          <a:off x="7861300" y="6065587"/>
          <a:ext cx="889000" cy="2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145617</xdr:rowOff>
    </xdr:from>
    <xdr:to>
      <xdr:col>41</xdr:col>
      <xdr:colOff>50800</xdr:colOff>
      <xdr:row>37</xdr:row>
      <xdr:rowOff>23922</xdr:rowOff>
    </xdr:to>
    <xdr:cxnSp macro="">
      <xdr:nvCxnSpPr>
        <xdr:cNvPr id="303" name="直線コネクタ 302"/>
        <xdr:cNvCxnSpPr/>
      </xdr:nvCxnSpPr>
      <xdr:spPr>
        <a:xfrm flipV="1">
          <a:off x="6972300" y="6317817"/>
          <a:ext cx="889000" cy="4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5" name="テキスト ボックス 304"/>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79348</xdr:rowOff>
    </xdr:from>
    <xdr:ext cx="534377" cy="259045"/>
    <xdr:sp macro="" textlink="">
      <xdr:nvSpPr>
        <xdr:cNvPr id="307" name="テキスト ボックス 306"/>
        <xdr:cNvSpPr txBox="1"/>
      </xdr:nvSpPr>
      <xdr:spPr>
        <a:xfrm>
          <a:off x="6705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4066</xdr:rowOff>
    </xdr:from>
    <xdr:to>
      <xdr:col>55</xdr:col>
      <xdr:colOff>50800</xdr:colOff>
      <xdr:row>34</xdr:row>
      <xdr:rowOff>105666</xdr:rowOff>
    </xdr:to>
    <xdr:sp macro="" textlink="">
      <xdr:nvSpPr>
        <xdr:cNvPr id="313" name="楕円 312"/>
        <xdr:cNvSpPr/>
      </xdr:nvSpPr>
      <xdr:spPr>
        <a:xfrm>
          <a:off x="10426700" y="583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26943</xdr:rowOff>
    </xdr:from>
    <xdr:ext cx="599010" cy="259045"/>
    <xdr:sp macro="" textlink="">
      <xdr:nvSpPr>
        <xdr:cNvPr id="314" name="補助費等該当値テキスト"/>
        <xdr:cNvSpPr txBox="1"/>
      </xdr:nvSpPr>
      <xdr:spPr>
        <a:xfrm>
          <a:off x="10528300" y="568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13264</xdr:rowOff>
    </xdr:from>
    <xdr:to>
      <xdr:col>50</xdr:col>
      <xdr:colOff>165100</xdr:colOff>
      <xdr:row>35</xdr:row>
      <xdr:rowOff>114864</xdr:rowOff>
    </xdr:to>
    <xdr:sp macro="" textlink="">
      <xdr:nvSpPr>
        <xdr:cNvPr id="315" name="楕円 314"/>
        <xdr:cNvSpPr/>
      </xdr:nvSpPr>
      <xdr:spPr>
        <a:xfrm>
          <a:off x="9588500" y="60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131391</xdr:rowOff>
    </xdr:from>
    <xdr:ext cx="599010" cy="259045"/>
    <xdr:sp macro="" textlink="">
      <xdr:nvSpPr>
        <xdr:cNvPr id="316" name="テキスト ボックス 315"/>
        <xdr:cNvSpPr txBox="1"/>
      </xdr:nvSpPr>
      <xdr:spPr>
        <a:xfrm>
          <a:off x="9339795" y="57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14037</xdr:rowOff>
    </xdr:from>
    <xdr:to>
      <xdr:col>46</xdr:col>
      <xdr:colOff>38100</xdr:colOff>
      <xdr:row>35</xdr:row>
      <xdr:rowOff>115637</xdr:rowOff>
    </xdr:to>
    <xdr:sp macro="" textlink="">
      <xdr:nvSpPr>
        <xdr:cNvPr id="317" name="楕円 316"/>
        <xdr:cNvSpPr/>
      </xdr:nvSpPr>
      <xdr:spPr>
        <a:xfrm>
          <a:off x="8699500" y="60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132164</xdr:rowOff>
    </xdr:from>
    <xdr:ext cx="599010" cy="259045"/>
    <xdr:sp macro="" textlink="">
      <xdr:nvSpPr>
        <xdr:cNvPr id="318" name="テキスト ボックス 317"/>
        <xdr:cNvSpPr txBox="1"/>
      </xdr:nvSpPr>
      <xdr:spPr>
        <a:xfrm>
          <a:off x="8450795" y="579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94817</xdr:rowOff>
    </xdr:from>
    <xdr:to>
      <xdr:col>41</xdr:col>
      <xdr:colOff>101600</xdr:colOff>
      <xdr:row>37</xdr:row>
      <xdr:rowOff>24967</xdr:rowOff>
    </xdr:to>
    <xdr:sp macro="" textlink="">
      <xdr:nvSpPr>
        <xdr:cNvPr id="319" name="楕円 318"/>
        <xdr:cNvSpPr/>
      </xdr:nvSpPr>
      <xdr:spPr>
        <a:xfrm>
          <a:off x="7810500" y="6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41494</xdr:rowOff>
    </xdr:from>
    <xdr:ext cx="599010" cy="259045"/>
    <xdr:sp macro="" textlink="">
      <xdr:nvSpPr>
        <xdr:cNvPr id="320" name="テキスト ボックス 319"/>
        <xdr:cNvSpPr txBox="1"/>
      </xdr:nvSpPr>
      <xdr:spPr>
        <a:xfrm>
          <a:off x="7561795" y="604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144572</xdr:rowOff>
    </xdr:from>
    <xdr:to>
      <xdr:col>36</xdr:col>
      <xdr:colOff>165100</xdr:colOff>
      <xdr:row>37</xdr:row>
      <xdr:rowOff>74722</xdr:rowOff>
    </xdr:to>
    <xdr:sp macro="" textlink="">
      <xdr:nvSpPr>
        <xdr:cNvPr id="321" name="楕円 320"/>
        <xdr:cNvSpPr/>
      </xdr:nvSpPr>
      <xdr:spPr>
        <a:xfrm>
          <a:off x="6921500" y="63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91249</xdr:rowOff>
    </xdr:from>
    <xdr:ext cx="534377" cy="259045"/>
    <xdr:sp macro="" textlink="">
      <xdr:nvSpPr>
        <xdr:cNvPr id="322" name="テキスト ボックス 321"/>
        <xdr:cNvSpPr txBox="1"/>
      </xdr:nvSpPr>
      <xdr:spPr>
        <a:xfrm>
          <a:off x="6705111" y="6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123158</xdr:rowOff>
    </xdr:from>
    <xdr:to>
      <xdr:col>55</xdr:col>
      <xdr:colOff>0</xdr:colOff>
      <xdr:row>57</xdr:row>
      <xdr:rowOff>67628</xdr:rowOff>
    </xdr:to>
    <xdr:cxnSp macro="">
      <xdr:nvCxnSpPr>
        <xdr:cNvPr id="353" name="直線コネクタ 352"/>
        <xdr:cNvCxnSpPr/>
      </xdr:nvCxnSpPr>
      <xdr:spPr>
        <a:xfrm flipV="1">
          <a:off x="9639300" y="9552908"/>
          <a:ext cx="838200" cy="2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106293</xdr:rowOff>
    </xdr:from>
    <xdr:to>
      <xdr:col>50</xdr:col>
      <xdr:colOff>114300</xdr:colOff>
      <xdr:row>57</xdr:row>
      <xdr:rowOff>67628</xdr:rowOff>
    </xdr:to>
    <xdr:cxnSp macro="">
      <xdr:nvCxnSpPr>
        <xdr:cNvPr id="356" name="直線コネクタ 355"/>
        <xdr:cNvCxnSpPr/>
      </xdr:nvCxnSpPr>
      <xdr:spPr>
        <a:xfrm>
          <a:off x="8750300" y="9707493"/>
          <a:ext cx="889000" cy="1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73715</xdr:rowOff>
    </xdr:from>
    <xdr:to>
      <xdr:col>45</xdr:col>
      <xdr:colOff>177800</xdr:colOff>
      <xdr:row>56</xdr:row>
      <xdr:rowOff>106293</xdr:rowOff>
    </xdr:to>
    <xdr:cxnSp macro="">
      <xdr:nvCxnSpPr>
        <xdr:cNvPr id="359" name="直線コネクタ 358"/>
        <xdr:cNvCxnSpPr/>
      </xdr:nvCxnSpPr>
      <xdr:spPr>
        <a:xfrm>
          <a:off x="7861300" y="9674915"/>
          <a:ext cx="8890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43539</xdr:rowOff>
    </xdr:from>
    <xdr:to>
      <xdr:col>41</xdr:col>
      <xdr:colOff>50800</xdr:colOff>
      <xdr:row>56</xdr:row>
      <xdr:rowOff>73715</xdr:rowOff>
    </xdr:to>
    <xdr:cxnSp macro="">
      <xdr:nvCxnSpPr>
        <xdr:cNvPr id="362" name="直線コネクタ 361"/>
        <xdr:cNvCxnSpPr/>
      </xdr:nvCxnSpPr>
      <xdr:spPr>
        <a:xfrm>
          <a:off x="6972300" y="964473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72358</xdr:rowOff>
    </xdr:from>
    <xdr:to>
      <xdr:col>55</xdr:col>
      <xdr:colOff>50800</xdr:colOff>
      <xdr:row>56</xdr:row>
      <xdr:rowOff>2508</xdr:rowOff>
    </xdr:to>
    <xdr:sp macro="" textlink="">
      <xdr:nvSpPr>
        <xdr:cNvPr id="372" name="楕円 371"/>
        <xdr:cNvSpPr/>
      </xdr:nvSpPr>
      <xdr:spPr>
        <a:xfrm>
          <a:off x="10426700" y="95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95235</xdr:rowOff>
    </xdr:from>
    <xdr:ext cx="599010" cy="259045"/>
    <xdr:sp macro="" textlink="">
      <xdr:nvSpPr>
        <xdr:cNvPr id="373" name="普通建設事業費該当値テキスト"/>
        <xdr:cNvSpPr txBox="1"/>
      </xdr:nvSpPr>
      <xdr:spPr>
        <a:xfrm>
          <a:off x="10528300" y="93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16828</xdr:rowOff>
    </xdr:from>
    <xdr:to>
      <xdr:col>50</xdr:col>
      <xdr:colOff>165100</xdr:colOff>
      <xdr:row>57</xdr:row>
      <xdr:rowOff>118428</xdr:rowOff>
    </xdr:to>
    <xdr:sp macro="" textlink="">
      <xdr:nvSpPr>
        <xdr:cNvPr id="374" name="楕円 373"/>
        <xdr:cNvSpPr/>
      </xdr:nvSpPr>
      <xdr:spPr>
        <a:xfrm>
          <a:off x="9588500" y="978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134955</xdr:rowOff>
    </xdr:from>
    <xdr:ext cx="599010" cy="259045"/>
    <xdr:sp macro="" textlink="">
      <xdr:nvSpPr>
        <xdr:cNvPr id="375" name="テキスト ボックス 374"/>
        <xdr:cNvSpPr txBox="1"/>
      </xdr:nvSpPr>
      <xdr:spPr>
        <a:xfrm>
          <a:off x="9339795" y="956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55493</xdr:rowOff>
    </xdr:from>
    <xdr:to>
      <xdr:col>46</xdr:col>
      <xdr:colOff>38100</xdr:colOff>
      <xdr:row>56</xdr:row>
      <xdr:rowOff>157093</xdr:rowOff>
    </xdr:to>
    <xdr:sp macro="" textlink="">
      <xdr:nvSpPr>
        <xdr:cNvPr id="376" name="楕円 375"/>
        <xdr:cNvSpPr/>
      </xdr:nvSpPr>
      <xdr:spPr>
        <a:xfrm>
          <a:off x="8699500" y="96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2170</xdr:rowOff>
    </xdr:from>
    <xdr:ext cx="599010" cy="259045"/>
    <xdr:sp macro="" textlink="">
      <xdr:nvSpPr>
        <xdr:cNvPr id="377" name="テキスト ボックス 376"/>
        <xdr:cNvSpPr txBox="1"/>
      </xdr:nvSpPr>
      <xdr:spPr>
        <a:xfrm>
          <a:off x="8450795" y="94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22915</xdr:rowOff>
    </xdr:from>
    <xdr:to>
      <xdr:col>41</xdr:col>
      <xdr:colOff>101600</xdr:colOff>
      <xdr:row>56</xdr:row>
      <xdr:rowOff>124515</xdr:rowOff>
    </xdr:to>
    <xdr:sp macro="" textlink="">
      <xdr:nvSpPr>
        <xdr:cNvPr id="378" name="楕円 377"/>
        <xdr:cNvSpPr/>
      </xdr:nvSpPr>
      <xdr:spPr>
        <a:xfrm>
          <a:off x="7810500" y="96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141042</xdr:rowOff>
    </xdr:from>
    <xdr:ext cx="599010" cy="259045"/>
    <xdr:sp macro="" textlink="">
      <xdr:nvSpPr>
        <xdr:cNvPr id="379" name="テキスト ボックス 378"/>
        <xdr:cNvSpPr txBox="1"/>
      </xdr:nvSpPr>
      <xdr:spPr>
        <a:xfrm>
          <a:off x="7561795" y="939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164189</xdr:rowOff>
    </xdr:from>
    <xdr:to>
      <xdr:col>36</xdr:col>
      <xdr:colOff>165100</xdr:colOff>
      <xdr:row>56</xdr:row>
      <xdr:rowOff>94339</xdr:rowOff>
    </xdr:to>
    <xdr:sp macro="" textlink="">
      <xdr:nvSpPr>
        <xdr:cNvPr id="380" name="楕円 379"/>
        <xdr:cNvSpPr/>
      </xdr:nvSpPr>
      <xdr:spPr>
        <a:xfrm>
          <a:off x="6921500" y="95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110866</xdr:rowOff>
    </xdr:from>
    <xdr:ext cx="599010" cy="259045"/>
    <xdr:sp macro="" textlink="">
      <xdr:nvSpPr>
        <xdr:cNvPr id="381" name="テキスト ボックス 380"/>
        <xdr:cNvSpPr txBox="1"/>
      </xdr:nvSpPr>
      <xdr:spPr>
        <a:xfrm>
          <a:off x="6672795" y="936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13905</xdr:rowOff>
    </xdr:from>
    <xdr:to>
      <xdr:col>55</xdr:col>
      <xdr:colOff>0</xdr:colOff>
      <xdr:row>78</xdr:row>
      <xdr:rowOff>110060</xdr:rowOff>
    </xdr:to>
    <xdr:cxnSp macro="">
      <xdr:nvCxnSpPr>
        <xdr:cNvPr id="410" name="直線コネクタ 409"/>
        <xdr:cNvCxnSpPr/>
      </xdr:nvCxnSpPr>
      <xdr:spPr>
        <a:xfrm flipV="1">
          <a:off x="9639300" y="13387005"/>
          <a:ext cx="838200" cy="9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45199</xdr:rowOff>
    </xdr:from>
    <xdr:to>
      <xdr:col>50</xdr:col>
      <xdr:colOff>114300</xdr:colOff>
      <xdr:row>78</xdr:row>
      <xdr:rowOff>110060</xdr:rowOff>
    </xdr:to>
    <xdr:cxnSp macro="">
      <xdr:nvCxnSpPr>
        <xdr:cNvPr id="413" name="直線コネクタ 412"/>
        <xdr:cNvCxnSpPr/>
      </xdr:nvCxnSpPr>
      <xdr:spPr>
        <a:xfrm>
          <a:off x="8750300" y="13075399"/>
          <a:ext cx="889000" cy="4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45199</xdr:rowOff>
    </xdr:from>
    <xdr:to>
      <xdr:col>45</xdr:col>
      <xdr:colOff>177800</xdr:colOff>
      <xdr:row>76</xdr:row>
      <xdr:rowOff>79029</xdr:rowOff>
    </xdr:to>
    <xdr:cxnSp macro="">
      <xdr:nvCxnSpPr>
        <xdr:cNvPr id="416" name="直線コネクタ 415"/>
        <xdr:cNvCxnSpPr/>
      </xdr:nvCxnSpPr>
      <xdr:spPr>
        <a:xfrm flipV="1">
          <a:off x="7861300" y="13075399"/>
          <a:ext cx="889000" cy="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134555</xdr:rowOff>
    </xdr:from>
    <xdr:to>
      <xdr:col>55</xdr:col>
      <xdr:colOff>50800</xdr:colOff>
      <xdr:row>78</xdr:row>
      <xdr:rowOff>64705</xdr:rowOff>
    </xdr:to>
    <xdr:sp macro="" textlink="">
      <xdr:nvSpPr>
        <xdr:cNvPr id="426" name="楕円 425"/>
        <xdr:cNvSpPr/>
      </xdr:nvSpPr>
      <xdr:spPr>
        <a:xfrm>
          <a:off x="10426700" y="133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157432</xdr:rowOff>
    </xdr:from>
    <xdr:ext cx="599010" cy="259045"/>
    <xdr:sp macro="" textlink="">
      <xdr:nvSpPr>
        <xdr:cNvPr id="427" name="普通建設事業費 （ うち新規整備　）該当値テキスト"/>
        <xdr:cNvSpPr txBox="1"/>
      </xdr:nvSpPr>
      <xdr:spPr>
        <a:xfrm>
          <a:off x="10528300" y="1318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59260</xdr:rowOff>
    </xdr:from>
    <xdr:to>
      <xdr:col>50</xdr:col>
      <xdr:colOff>165100</xdr:colOff>
      <xdr:row>78</xdr:row>
      <xdr:rowOff>160860</xdr:rowOff>
    </xdr:to>
    <xdr:sp macro="" textlink="">
      <xdr:nvSpPr>
        <xdr:cNvPr id="428" name="楕円 427"/>
        <xdr:cNvSpPr/>
      </xdr:nvSpPr>
      <xdr:spPr>
        <a:xfrm>
          <a:off x="9588500" y="134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5937</xdr:rowOff>
    </xdr:from>
    <xdr:ext cx="534377" cy="259045"/>
    <xdr:sp macro="" textlink="">
      <xdr:nvSpPr>
        <xdr:cNvPr id="429" name="テキスト ボックス 428"/>
        <xdr:cNvSpPr txBox="1"/>
      </xdr:nvSpPr>
      <xdr:spPr>
        <a:xfrm>
          <a:off x="9372111" y="132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165849</xdr:rowOff>
    </xdr:from>
    <xdr:to>
      <xdr:col>46</xdr:col>
      <xdr:colOff>38100</xdr:colOff>
      <xdr:row>76</xdr:row>
      <xdr:rowOff>95999</xdr:rowOff>
    </xdr:to>
    <xdr:sp macro="" textlink="">
      <xdr:nvSpPr>
        <xdr:cNvPr id="430" name="楕円 429"/>
        <xdr:cNvSpPr/>
      </xdr:nvSpPr>
      <xdr:spPr>
        <a:xfrm>
          <a:off x="8699500" y="130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112527</xdr:rowOff>
    </xdr:from>
    <xdr:ext cx="599010" cy="259045"/>
    <xdr:sp macro="" textlink="">
      <xdr:nvSpPr>
        <xdr:cNvPr id="431" name="テキスト ボックス 430"/>
        <xdr:cNvSpPr txBox="1"/>
      </xdr:nvSpPr>
      <xdr:spPr>
        <a:xfrm>
          <a:off x="8450795" y="12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28229</xdr:rowOff>
    </xdr:from>
    <xdr:to>
      <xdr:col>41</xdr:col>
      <xdr:colOff>101600</xdr:colOff>
      <xdr:row>76</xdr:row>
      <xdr:rowOff>129829</xdr:rowOff>
    </xdr:to>
    <xdr:sp macro="" textlink="">
      <xdr:nvSpPr>
        <xdr:cNvPr id="432" name="楕円 431"/>
        <xdr:cNvSpPr/>
      </xdr:nvSpPr>
      <xdr:spPr>
        <a:xfrm>
          <a:off x="7810500" y="130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146356</xdr:rowOff>
    </xdr:from>
    <xdr:ext cx="599010" cy="259045"/>
    <xdr:sp macro="" textlink="">
      <xdr:nvSpPr>
        <xdr:cNvPr id="433" name="テキスト ボックス 432"/>
        <xdr:cNvSpPr txBox="1"/>
      </xdr:nvSpPr>
      <xdr:spPr>
        <a:xfrm>
          <a:off x="7561795" y="1283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71927</xdr:rowOff>
    </xdr:from>
    <xdr:to>
      <xdr:col>55</xdr:col>
      <xdr:colOff>0</xdr:colOff>
      <xdr:row>98</xdr:row>
      <xdr:rowOff>120044</xdr:rowOff>
    </xdr:to>
    <xdr:cxnSp macro="">
      <xdr:nvCxnSpPr>
        <xdr:cNvPr id="464" name="直線コネクタ 463"/>
        <xdr:cNvCxnSpPr/>
      </xdr:nvCxnSpPr>
      <xdr:spPr>
        <a:xfrm>
          <a:off x="9639300" y="16359677"/>
          <a:ext cx="838200" cy="56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71927</xdr:rowOff>
    </xdr:from>
    <xdr:to>
      <xdr:col>50</xdr:col>
      <xdr:colOff>114300</xdr:colOff>
      <xdr:row>99</xdr:row>
      <xdr:rowOff>50837</xdr:rowOff>
    </xdr:to>
    <xdr:cxnSp macro="">
      <xdr:nvCxnSpPr>
        <xdr:cNvPr id="467" name="直線コネクタ 466"/>
        <xdr:cNvCxnSpPr/>
      </xdr:nvCxnSpPr>
      <xdr:spPr>
        <a:xfrm flipV="1">
          <a:off x="8750300" y="16359677"/>
          <a:ext cx="889000" cy="66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96631</xdr:rowOff>
    </xdr:from>
    <xdr:to>
      <xdr:col>45</xdr:col>
      <xdr:colOff>177800</xdr:colOff>
      <xdr:row>99</xdr:row>
      <xdr:rowOff>50837</xdr:rowOff>
    </xdr:to>
    <xdr:cxnSp macro="">
      <xdr:nvCxnSpPr>
        <xdr:cNvPr id="470" name="直線コネクタ 469"/>
        <xdr:cNvCxnSpPr/>
      </xdr:nvCxnSpPr>
      <xdr:spPr>
        <a:xfrm>
          <a:off x="7861300" y="16898731"/>
          <a:ext cx="889000" cy="1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157494</xdr:rowOff>
    </xdr:from>
    <xdr:ext cx="534377" cy="259045"/>
    <xdr:sp macro="" textlink="">
      <xdr:nvSpPr>
        <xdr:cNvPr id="474" name="テキスト ボックス 473"/>
        <xdr:cNvSpPr txBox="1"/>
      </xdr:nvSpPr>
      <xdr:spPr>
        <a:xfrm>
          <a:off x="7594111" y="16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69244</xdr:rowOff>
    </xdr:from>
    <xdr:to>
      <xdr:col>55</xdr:col>
      <xdr:colOff>50800</xdr:colOff>
      <xdr:row>98</xdr:row>
      <xdr:rowOff>170844</xdr:rowOff>
    </xdr:to>
    <xdr:sp macro="" textlink="">
      <xdr:nvSpPr>
        <xdr:cNvPr id="480" name="楕円 479"/>
        <xdr:cNvSpPr/>
      </xdr:nvSpPr>
      <xdr:spPr>
        <a:xfrm>
          <a:off x="10426700" y="168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155621</xdr:rowOff>
    </xdr:from>
    <xdr:ext cx="534377" cy="259045"/>
    <xdr:sp macro="" textlink="">
      <xdr:nvSpPr>
        <xdr:cNvPr id="481" name="普通建設事業費 （ うち更新整備　）該当値テキスト"/>
        <xdr:cNvSpPr txBox="1"/>
      </xdr:nvSpPr>
      <xdr:spPr>
        <a:xfrm>
          <a:off x="10528300" y="16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21127</xdr:rowOff>
    </xdr:from>
    <xdr:to>
      <xdr:col>50</xdr:col>
      <xdr:colOff>165100</xdr:colOff>
      <xdr:row>95</xdr:row>
      <xdr:rowOff>122727</xdr:rowOff>
    </xdr:to>
    <xdr:sp macro="" textlink="">
      <xdr:nvSpPr>
        <xdr:cNvPr id="482" name="楕円 481"/>
        <xdr:cNvSpPr/>
      </xdr:nvSpPr>
      <xdr:spPr>
        <a:xfrm>
          <a:off x="9588500" y="163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139254</xdr:rowOff>
    </xdr:from>
    <xdr:ext cx="599010" cy="259045"/>
    <xdr:sp macro="" textlink="">
      <xdr:nvSpPr>
        <xdr:cNvPr id="483" name="テキスト ボックス 482"/>
        <xdr:cNvSpPr txBox="1"/>
      </xdr:nvSpPr>
      <xdr:spPr>
        <a:xfrm>
          <a:off x="9339795" y="160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37</xdr:rowOff>
    </xdr:from>
    <xdr:to>
      <xdr:col>46</xdr:col>
      <xdr:colOff>38100</xdr:colOff>
      <xdr:row>99</xdr:row>
      <xdr:rowOff>101637</xdr:rowOff>
    </xdr:to>
    <xdr:sp macro="" textlink="">
      <xdr:nvSpPr>
        <xdr:cNvPr id="484" name="楕円 483"/>
        <xdr:cNvSpPr/>
      </xdr:nvSpPr>
      <xdr:spPr>
        <a:xfrm>
          <a:off x="8699500" y="169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92764</xdr:rowOff>
    </xdr:from>
    <xdr:ext cx="534377" cy="259045"/>
    <xdr:sp macro="" textlink="">
      <xdr:nvSpPr>
        <xdr:cNvPr id="485" name="テキスト ボックス 484"/>
        <xdr:cNvSpPr txBox="1"/>
      </xdr:nvSpPr>
      <xdr:spPr>
        <a:xfrm>
          <a:off x="8483111" y="170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45831</xdr:rowOff>
    </xdr:from>
    <xdr:to>
      <xdr:col>41</xdr:col>
      <xdr:colOff>101600</xdr:colOff>
      <xdr:row>98</xdr:row>
      <xdr:rowOff>147431</xdr:rowOff>
    </xdr:to>
    <xdr:sp macro="" textlink="">
      <xdr:nvSpPr>
        <xdr:cNvPr id="486" name="楕円 485"/>
        <xdr:cNvSpPr/>
      </xdr:nvSpPr>
      <xdr:spPr>
        <a:xfrm>
          <a:off x="7810500" y="168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163958</xdr:rowOff>
    </xdr:from>
    <xdr:ext cx="534377" cy="259045"/>
    <xdr:sp macro="" textlink="">
      <xdr:nvSpPr>
        <xdr:cNvPr id="487" name="テキスト ボックス 486"/>
        <xdr:cNvSpPr txBox="1"/>
      </xdr:nvSpPr>
      <xdr:spPr>
        <a:xfrm>
          <a:off x="7594111" y="1662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24124</xdr:rowOff>
    </xdr:from>
    <xdr:to>
      <xdr:col>85</xdr:col>
      <xdr:colOff>127000</xdr:colOff>
      <xdr:row>36</xdr:row>
      <xdr:rowOff>54899</xdr:rowOff>
    </xdr:to>
    <xdr:cxnSp macro="">
      <xdr:nvCxnSpPr>
        <xdr:cNvPr id="514" name="直線コネクタ 513"/>
        <xdr:cNvCxnSpPr/>
      </xdr:nvCxnSpPr>
      <xdr:spPr>
        <a:xfrm flipV="1">
          <a:off x="15481300" y="5510524"/>
          <a:ext cx="838200" cy="7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74051</xdr:rowOff>
    </xdr:from>
    <xdr:to>
      <xdr:col>81</xdr:col>
      <xdr:colOff>50800</xdr:colOff>
      <xdr:row>36</xdr:row>
      <xdr:rowOff>54899</xdr:rowOff>
    </xdr:to>
    <xdr:cxnSp macro="">
      <xdr:nvCxnSpPr>
        <xdr:cNvPr id="517" name="直線コネクタ 516"/>
        <xdr:cNvCxnSpPr/>
      </xdr:nvCxnSpPr>
      <xdr:spPr>
        <a:xfrm>
          <a:off x="14592300" y="6074801"/>
          <a:ext cx="889000" cy="1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74051</xdr:rowOff>
    </xdr:from>
    <xdr:to>
      <xdr:col>76</xdr:col>
      <xdr:colOff>114300</xdr:colOff>
      <xdr:row>36</xdr:row>
      <xdr:rowOff>44093</xdr:rowOff>
    </xdr:to>
    <xdr:cxnSp macro="">
      <xdr:nvCxnSpPr>
        <xdr:cNvPr id="520" name="直線コネクタ 519"/>
        <xdr:cNvCxnSpPr/>
      </xdr:nvCxnSpPr>
      <xdr:spPr>
        <a:xfrm flipV="1">
          <a:off x="13703300" y="6074801"/>
          <a:ext cx="889000" cy="1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44093</xdr:rowOff>
    </xdr:from>
    <xdr:to>
      <xdr:col>71</xdr:col>
      <xdr:colOff>177800</xdr:colOff>
      <xdr:row>37</xdr:row>
      <xdr:rowOff>30189</xdr:rowOff>
    </xdr:to>
    <xdr:cxnSp macro="">
      <xdr:nvCxnSpPr>
        <xdr:cNvPr id="523" name="直線コネクタ 522"/>
        <xdr:cNvCxnSpPr/>
      </xdr:nvCxnSpPr>
      <xdr:spPr>
        <a:xfrm flipV="1">
          <a:off x="12814300" y="6216293"/>
          <a:ext cx="889000" cy="1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146599</xdr:rowOff>
    </xdr:from>
    <xdr:ext cx="534377" cy="259045"/>
    <xdr:sp macro="" textlink="">
      <xdr:nvSpPr>
        <xdr:cNvPr id="525" name="テキスト ボックス 524"/>
        <xdr:cNvSpPr txBox="1"/>
      </xdr:nvSpPr>
      <xdr:spPr>
        <a:xfrm>
          <a:off x="13436111" y="666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149838</xdr:rowOff>
    </xdr:from>
    <xdr:ext cx="534377" cy="259045"/>
    <xdr:sp macro="" textlink="">
      <xdr:nvSpPr>
        <xdr:cNvPr id="527" name="テキスト ボックス 526"/>
        <xdr:cNvSpPr txBox="1"/>
      </xdr:nvSpPr>
      <xdr:spPr>
        <a:xfrm>
          <a:off x="12547111" y="666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144774</xdr:rowOff>
    </xdr:from>
    <xdr:to>
      <xdr:col>85</xdr:col>
      <xdr:colOff>177800</xdr:colOff>
      <xdr:row>32</xdr:row>
      <xdr:rowOff>74924</xdr:rowOff>
    </xdr:to>
    <xdr:sp macro="" textlink="">
      <xdr:nvSpPr>
        <xdr:cNvPr id="533" name="楕円 532"/>
        <xdr:cNvSpPr/>
      </xdr:nvSpPr>
      <xdr:spPr>
        <a:xfrm>
          <a:off x="16268700" y="54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97801</xdr:rowOff>
    </xdr:from>
    <xdr:ext cx="599010" cy="259045"/>
    <xdr:sp macro="" textlink="">
      <xdr:nvSpPr>
        <xdr:cNvPr id="534" name="災害復旧事業費該当値テキスト"/>
        <xdr:cNvSpPr txBox="1"/>
      </xdr:nvSpPr>
      <xdr:spPr>
        <a:xfrm>
          <a:off x="16370300" y="541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4099</xdr:rowOff>
    </xdr:from>
    <xdr:to>
      <xdr:col>81</xdr:col>
      <xdr:colOff>101600</xdr:colOff>
      <xdr:row>36</xdr:row>
      <xdr:rowOff>105699</xdr:rowOff>
    </xdr:to>
    <xdr:sp macro="" textlink="">
      <xdr:nvSpPr>
        <xdr:cNvPr id="535" name="楕円 534"/>
        <xdr:cNvSpPr/>
      </xdr:nvSpPr>
      <xdr:spPr>
        <a:xfrm>
          <a:off x="15430500" y="61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122226</xdr:rowOff>
    </xdr:from>
    <xdr:ext cx="599010" cy="259045"/>
    <xdr:sp macro="" textlink="">
      <xdr:nvSpPr>
        <xdr:cNvPr id="536" name="テキスト ボックス 535"/>
        <xdr:cNvSpPr txBox="1"/>
      </xdr:nvSpPr>
      <xdr:spPr>
        <a:xfrm>
          <a:off x="15181795" y="595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23251</xdr:rowOff>
    </xdr:from>
    <xdr:to>
      <xdr:col>76</xdr:col>
      <xdr:colOff>165100</xdr:colOff>
      <xdr:row>35</xdr:row>
      <xdr:rowOff>124851</xdr:rowOff>
    </xdr:to>
    <xdr:sp macro="" textlink="">
      <xdr:nvSpPr>
        <xdr:cNvPr id="537" name="楕円 536"/>
        <xdr:cNvSpPr/>
      </xdr:nvSpPr>
      <xdr:spPr>
        <a:xfrm>
          <a:off x="14541500" y="602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141378</xdr:rowOff>
    </xdr:from>
    <xdr:ext cx="599010" cy="259045"/>
    <xdr:sp macro="" textlink="">
      <xdr:nvSpPr>
        <xdr:cNvPr id="538" name="テキスト ボックス 537"/>
        <xdr:cNvSpPr txBox="1"/>
      </xdr:nvSpPr>
      <xdr:spPr>
        <a:xfrm>
          <a:off x="14292795" y="579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164743</xdr:rowOff>
    </xdr:from>
    <xdr:to>
      <xdr:col>72</xdr:col>
      <xdr:colOff>38100</xdr:colOff>
      <xdr:row>36</xdr:row>
      <xdr:rowOff>94893</xdr:rowOff>
    </xdr:to>
    <xdr:sp macro="" textlink="">
      <xdr:nvSpPr>
        <xdr:cNvPr id="539" name="楕円 538"/>
        <xdr:cNvSpPr/>
      </xdr:nvSpPr>
      <xdr:spPr>
        <a:xfrm>
          <a:off x="13652500" y="6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111420</xdr:rowOff>
    </xdr:from>
    <xdr:ext cx="599010" cy="259045"/>
    <xdr:sp macro="" textlink="">
      <xdr:nvSpPr>
        <xdr:cNvPr id="540" name="テキスト ボックス 539"/>
        <xdr:cNvSpPr txBox="1"/>
      </xdr:nvSpPr>
      <xdr:spPr>
        <a:xfrm>
          <a:off x="13403795" y="594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150839</xdr:rowOff>
    </xdr:from>
    <xdr:to>
      <xdr:col>67</xdr:col>
      <xdr:colOff>101600</xdr:colOff>
      <xdr:row>37</xdr:row>
      <xdr:rowOff>80989</xdr:rowOff>
    </xdr:to>
    <xdr:sp macro="" textlink="">
      <xdr:nvSpPr>
        <xdr:cNvPr id="541" name="楕円 540"/>
        <xdr:cNvSpPr/>
      </xdr:nvSpPr>
      <xdr:spPr>
        <a:xfrm>
          <a:off x="12763500" y="63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97516</xdr:rowOff>
    </xdr:from>
    <xdr:ext cx="599010" cy="259045"/>
    <xdr:sp macro="" textlink="">
      <xdr:nvSpPr>
        <xdr:cNvPr id="542" name="テキスト ボックス 541"/>
        <xdr:cNvSpPr txBox="1"/>
      </xdr:nvSpPr>
      <xdr:spPr>
        <a:xfrm>
          <a:off x="12514795" y="609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156630</xdr:rowOff>
    </xdr:from>
    <xdr:to>
      <xdr:col>85</xdr:col>
      <xdr:colOff>127000</xdr:colOff>
      <xdr:row>75</xdr:row>
      <xdr:rowOff>101419</xdr:rowOff>
    </xdr:to>
    <xdr:cxnSp macro="">
      <xdr:nvCxnSpPr>
        <xdr:cNvPr id="622" name="直線コネクタ 621"/>
        <xdr:cNvCxnSpPr/>
      </xdr:nvCxnSpPr>
      <xdr:spPr>
        <a:xfrm flipV="1">
          <a:off x="15481300" y="12843930"/>
          <a:ext cx="838200" cy="11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101419</xdr:rowOff>
    </xdr:from>
    <xdr:to>
      <xdr:col>81</xdr:col>
      <xdr:colOff>50800</xdr:colOff>
      <xdr:row>75</xdr:row>
      <xdr:rowOff>119579</xdr:rowOff>
    </xdr:to>
    <xdr:cxnSp macro="">
      <xdr:nvCxnSpPr>
        <xdr:cNvPr id="625" name="直線コネクタ 624"/>
        <xdr:cNvCxnSpPr/>
      </xdr:nvCxnSpPr>
      <xdr:spPr>
        <a:xfrm flipV="1">
          <a:off x="14592300" y="12960169"/>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119579</xdr:rowOff>
    </xdr:from>
    <xdr:to>
      <xdr:col>76</xdr:col>
      <xdr:colOff>114300</xdr:colOff>
      <xdr:row>75</xdr:row>
      <xdr:rowOff>150070</xdr:rowOff>
    </xdr:to>
    <xdr:cxnSp macro="">
      <xdr:nvCxnSpPr>
        <xdr:cNvPr id="628" name="直線コネクタ 627"/>
        <xdr:cNvCxnSpPr/>
      </xdr:nvCxnSpPr>
      <xdr:spPr>
        <a:xfrm flipV="1">
          <a:off x="13703300" y="1297832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150070</xdr:rowOff>
    </xdr:from>
    <xdr:to>
      <xdr:col>71</xdr:col>
      <xdr:colOff>177800</xdr:colOff>
      <xdr:row>75</xdr:row>
      <xdr:rowOff>160832</xdr:rowOff>
    </xdr:to>
    <xdr:cxnSp macro="">
      <xdr:nvCxnSpPr>
        <xdr:cNvPr id="631" name="直線コネクタ 630"/>
        <xdr:cNvCxnSpPr/>
      </xdr:nvCxnSpPr>
      <xdr:spPr>
        <a:xfrm flipV="1">
          <a:off x="12814300" y="13008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35" name="テキスト ボックス 634"/>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105830</xdr:rowOff>
    </xdr:from>
    <xdr:to>
      <xdr:col>85</xdr:col>
      <xdr:colOff>177800</xdr:colOff>
      <xdr:row>75</xdr:row>
      <xdr:rowOff>35980</xdr:rowOff>
    </xdr:to>
    <xdr:sp macro="" textlink="">
      <xdr:nvSpPr>
        <xdr:cNvPr id="641" name="楕円 640"/>
        <xdr:cNvSpPr/>
      </xdr:nvSpPr>
      <xdr:spPr>
        <a:xfrm>
          <a:off x="16268700" y="127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128707</xdr:rowOff>
    </xdr:from>
    <xdr:ext cx="599010" cy="259045"/>
    <xdr:sp macro="" textlink="">
      <xdr:nvSpPr>
        <xdr:cNvPr id="642" name="公債費該当値テキスト"/>
        <xdr:cNvSpPr txBox="1"/>
      </xdr:nvSpPr>
      <xdr:spPr>
        <a:xfrm>
          <a:off x="16370300" y="1264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50619</xdr:rowOff>
    </xdr:from>
    <xdr:to>
      <xdr:col>81</xdr:col>
      <xdr:colOff>101600</xdr:colOff>
      <xdr:row>75</xdr:row>
      <xdr:rowOff>152219</xdr:rowOff>
    </xdr:to>
    <xdr:sp macro="" textlink="">
      <xdr:nvSpPr>
        <xdr:cNvPr id="643" name="楕円 642"/>
        <xdr:cNvSpPr/>
      </xdr:nvSpPr>
      <xdr:spPr>
        <a:xfrm>
          <a:off x="15430500" y="12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168746</xdr:rowOff>
    </xdr:from>
    <xdr:ext cx="599010" cy="259045"/>
    <xdr:sp macro="" textlink="">
      <xdr:nvSpPr>
        <xdr:cNvPr id="644" name="テキスト ボックス 643"/>
        <xdr:cNvSpPr txBox="1"/>
      </xdr:nvSpPr>
      <xdr:spPr>
        <a:xfrm>
          <a:off x="15181795" y="1268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68779</xdr:rowOff>
    </xdr:from>
    <xdr:to>
      <xdr:col>76</xdr:col>
      <xdr:colOff>165100</xdr:colOff>
      <xdr:row>75</xdr:row>
      <xdr:rowOff>170379</xdr:rowOff>
    </xdr:to>
    <xdr:sp macro="" textlink="">
      <xdr:nvSpPr>
        <xdr:cNvPr id="645" name="楕円 644"/>
        <xdr:cNvSpPr/>
      </xdr:nvSpPr>
      <xdr:spPr>
        <a:xfrm>
          <a:off x="14541500" y="129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15456</xdr:rowOff>
    </xdr:from>
    <xdr:ext cx="599010" cy="259045"/>
    <xdr:sp macro="" textlink="">
      <xdr:nvSpPr>
        <xdr:cNvPr id="646" name="テキスト ボックス 645"/>
        <xdr:cNvSpPr txBox="1"/>
      </xdr:nvSpPr>
      <xdr:spPr>
        <a:xfrm>
          <a:off x="14292795" y="1270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99269</xdr:rowOff>
    </xdr:from>
    <xdr:to>
      <xdr:col>72</xdr:col>
      <xdr:colOff>38100</xdr:colOff>
      <xdr:row>76</xdr:row>
      <xdr:rowOff>29418</xdr:rowOff>
    </xdr:to>
    <xdr:sp macro="" textlink="">
      <xdr:nvSpPr>
        <xdr:cNvPr id="647" name="楕円 646"/>
        <xdr:cNvSpPr/>
      </xdr:nvSpPr>
      <xdr:spPr>
        <a:xfrm>
          <a:off x="13652500" y="12958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45946</xdr:rowOff>
    </xdr:from>
    <xdr:ext cx="599010" cy="259045"/>
    <xdr:sp macro="" textlink="">
      <xdr:nvSpPr>
        <xdr:cNvPr id="648" name="テキスト ボックス 647"/>
        <xdr:cNvSpPr txBox="1"/>
      </xdr:nvSpPr>
      <xdr:spPr>
        <a:xfrm>
          <a:off x="13403795" y="127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110032</xdr:rowOff>
    </xdr:from>
    <xdr:to>
      <xdr:col>67</xdr:col>
      <xdr:colOff>101600</xdr:colOff>
      <xdr:row>76</xdr:row>
      <xdr:rowOff>40182</xdr:rowOff>
    </xdr:to>
    <xdr:sp macro="" textlink="">
      <xdr:nvSpPr>
        <xdr:cNvPr id="649" name="楕円 648"/>
        <xdr:cNvSpPr/>
      </xdr:nvSpPr>
      <xdr:spPr>
        <a:xfrm>
          <a:off x="12763500" y="129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56709</xdr:rowOff>
    </xdr:from>
    <xdr:ext cx="599010" cy="259045"/>
    <xdr:sp macro="" textlink="">
      <xdr:nvSpPr>
        <xdr:cNvPr id="650" name="テキスト ボックス 649"/>
        <xdr:cNvSpPr txBox="1"/>
      </xdr:nvSpPr>
      <xdr:spPr>
        <a:xfrm>
          <a:off x="12514795" y="1274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61761</xdr:rowOff>
    </xdr:from>
    <xdr:to>
      <xdr:col>85</xdr:col>
      <xdr:colOff>127000</xdr:colOff>
      <xdr:row>97</xdr:row>
      <xdr:rowOff>116208</xdr:rowOff>
    </xdr:to>
    <xdr:cxnSp macro="">
      <xdr:nvCxnSpPr>
        <xdr:cNvPr id="677" name="直線コネクタ 676"/>
        <xdr:cNvCxnSpPr/>
      </xdr:nvCxnSpPr>
      <xdr:spPr>
        <a:xfrm>
          <a:off x="15481300" y="16178061"/>
          <a:ext cx="838200" cy="56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61761</xdr:rowOff>
    </xdr:from>
    <xdr:to>
      <xdr:col>81</xdr:col>
      <xdr:colOff>50800</xdr:colOff>
      <xdr:row>97</xdr:row>
      <xdr:rowOff>113210</xdr:rowOff>
    </xdr:to>
    <xdr:cxnSp macro="">
      <xdr:nvCxnSpPr>
        <xdr:cNvPr id="680" name="直線コネクタ 679"/>
        <xdr:cNvCxnSpPr/>
      </xdr:nvCxnSpPr>
      <xdr:spPr>
        <a:xfrm flipV="1">
          <a:off x="14592300" y="16178061"/>
          <a:ext cx="889000" cy="5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5155</xdr:rowOff>
    </xdr:from>
    <xdr:to>
      <xdr:col>76</xdr:col>
      <xdr:colOff>114300</xdr:colOff>
      <xdr:row>97</xdr:row>
      <xdr:rowOff>113210</xdr:rowOff>
    </xdr:to>
    <xdr:cxnSp macro="">
      <xdr:nvCxnSpPr>
        <xdr:cNvPr id="683" name="直線コネクタ 682"/>
        <xdr:cNvCxnSpPr/>
      </xdr:nvCxnSpPr>
      <xdr:spPr>
        <a:xfrm>
          <a:off x="13703300" y="16292905"/>
          <a:ext cx="889000" cy="45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155523</xdr:rowOff>
    </xdr:from>
    <xdr:ext cx="534377" cy="259045"/>
    <xdr:sp macro="" textlink="">
      <xdr:nvSpPr>
        <xdr:cNvPr id="685" name="テキスト ボックス 684"/>
        <xdr:cNvSpPr txBox="1"/>
      </xdr:nvSpPr>
      <xdr:spPr>
        <a:xfrm>
          <a:off x="14325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5155</xdr:rowOff>
    </xdr:from>
    <xdr:to>
      <xdr:col>71</xdr:col>
      <xdr:colOff>177800</xdr:colOff>
      <xdr:row>96</xdr:row>
      <xdr:rowOff>134800</xdr:rowOff>
    </xdr:to>
    <xdr:cxnSp macro="">
      <xdr:nvCxnSpPr>
        <xdr:cNvPr id="686" name="直線コネクタ 685"/>
        <xdr:cNvCxnSpPr/>
      </xdr:nvCxnSpPr>
      <xdr:spPr>
        <a:xfrm flipV="1">
          <a:off x="12814300" y="16292905"/>
          <a:ext cx="889000" cy="30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65408</xdr:rowOff>
    </xdr:from>
    <xdr:to>
      <xdr:col>85</xdr:col>
      <xdr:colOff>177800</xdr:colOff>
      <xdr:row>97</xdr:row>
      <xdr:rowOff>167008</xdr:rowOff>
    </xdr:to>
    <xdr:sp macro="" textlink="">
      <xdr:nvSpPr>
        <xdr:cNvPr id="696" name="楕円 695"/>
        <xdr:cNvSpPr/>
      </xdr:nvSpPr>
      <xdr:spPr>
        <a:xfrm>
          <a:off x="16268700" y="166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43835</xdr:rowOff>
    </xdr:from>
    <xdr:ext cx="534377" cy="259045"/>
    <xdr:sp macro="" textlink="">
      <xdr:nvSpPr>
        <xdr:cNvPr id="697" name="積立金該当値テキスト"/>
        <xdr:cNvSpPr txBox="1"/>
      </xdr:nvSpPr>
      <xdr:spPr>
        <a:xfrm>
          <a:off x="16370300" y="166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10961</xdr:rowOff>
    </xdr:from>
    <xdr:to>
      <xdr:col>81</xdr:col>
      <xdr:colOff>101600</xdr:colOff>
      <xdr:row>94</xdr:row>
      <xdr:rowOff>112561</xdr:rowOff>
    </xdr:to>
    <xdr:sp macro="" textlink="">
      <xdr:nvSpPr>
        <xdr:cNvPr id="698" name="楕円 697"/>
        <xdr:cNvSpPr/>
      </xdr:nvSpPr>
      <xdr:spPr>
        <a:xfrm>
          <a:off x="15430500" y="161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129088</xdr:rowOff>
    </xdr:from>
    <xdr:ext cx="599010" cy="259045"/>
    <xdr:sp macro="" textlink="">
      <xdr:nvSpPr>
        <xdr:cNvPr id="699" name="テキスト ボックス 698"/>
        <xdr:cNvSpPr txBox="1"/>
      </xdr:nvSpPr>
      <xdr:spPr>
        <a:xfrm>
          <a:off x="15181795" y="159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62410</xdr:rowOff>
    </xdr:from>
    <xdr:to>
      <xdr:col>76</xdr:col>
      <xdr:colOff>165100</xdr:colOff>
      <xdr:row>97</xdr:row>
      <xdr:rowOff>164010</xdr:rowOff>
    </xdr:to>
    <xdr:sp macro="" textlink="">
      <xdr:nvSpPr>
        <xdr:cNvPr id="700" name="楕円 699"/>
        <xdr:cNvSpPr/>
      </xdr:nvSpPr>
      <xdr:spPr>
        <a:xfrm>
          <a:off x="14541500" y="166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155137</xdr:rowOff>
    </xdr:from>
    <xdr:ext cx="534377" cy="259045"/>
    <xdr:sp macro="" textlink="">
      <xdr:nvSpPr>
        <xdr:cNvPr id="701" name="テキスト ボックス 700"/>
        <xdr:cNvSpPr txBox="1"/>
      </xdr:nvSpPr>
      <xdr:spPr>
        <a:xfrm>
          <a:off x="14325111" y="167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125805</xdr:rowOff>
    </xdr:from>
    <xdr:to>
      <xdr:col>72</xdr:col>
      <xdr:colOff>38100</xdr:colOff>
      <xdr:row>95</xdr:row>
      <xdr:rowOff>55955</xdr:rowOff>
    </xdr:to>
    <xdr:sp macro="" textlink="">
      <xdr:nvSpPr>
        <xdr:cNvPr id="702" name="楕円 701"/>
        <xdr:cNvSpPr/>
      </xdr:nvSpPr>
      <xdr:spPr>
        <a:xfrm>
          <a:off x="13652500" y="16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72482</xdr:rowOff>
    </xdr:from>
    <xdr:ext cx="599010" cy="259045"/>
    <xdr:sp macro="" textlink="">
      <xdr:nvSpPr>
        <xdr:cNvPr id="703" name="テキスト ボックス 702"/>
        <xdr:cNvSpPr txBox="1"/>
      </xdr:nvSpPr>
      <xdr:spPr>
        <a:xfrm>
          <a:off x="13403795" y="1601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84000</xdr:rowOff>
    </xdr:from>
    <xdr:to>
      <xdr:col>67</xdr:col>
      <xdr:colOff>101600</xdr:colOff>
      <xdr:row>97</xdr:row>
      <xdr:rowOff>14150</xdr:rowOff>
    </xdr:to>
    <xdr:sp macro="" textlink="">
      <xdr:nvSpPr>
        <xdr:cNvPr id="704" name="楕円 703"/>
        <xdr:cNvSpPr/>
      </xdr:nvSpPr>
      <xdr:spPr>
        <a:xfrm>
          <a:off x="12763500" y="165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30677</xdr:rowOff>
    </xdr:from>
    <xdr:ext cx="534377" cy="259045"/>
    <xdr:sp macro="" textlink="">
      <xdr:nvSpPr>
        <xdr:cNvPr id="705" name="テキスト ボックス 704"/>
        <xdr:cNvSpPr txBox="1"/>
      </xdr:nvSpPr>
      <xdr:spPr>
        <a:xfrm>
          <a:off x="12547111" y="163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107886</xdr:rowOff>
    </xdr:from>
    <xdr:to>
      <xdr:col>116</xdr:col>
      <xdr:colOff>63500</xdr:colOff>
      <xdr:row>56</xdr:row>
      <xdr:rowOff>142253</xdr:rowOff>
    </xdr:to>
    <xdr:cxnSp macro="">
      <xdr:nvCxnSpPr>
        <xdr:cNvPr id="789" name="直線コネクタ 788"/>
        <xdr:cNvCxnSpPr/>
      </xdr:nvCxnSpPr>
      <xdr:spPr>
        <a:xfrm>
          <a:off x="21323300" y="9709086"/>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77254</xdr:rowOff>
    </xdr:from>
    <xdr:to>
      <xdr:col>111</xdr:col>
      <xdr:colOff>177800</xdr:colOff>
      <xdr:row>56</xdr:row>
      <xdr:rowOff>107886</xdr:rowOff>
    </xdr:to>
    <xdr:cxnSp macro="">
      <xdr:nvCxnSpPr>
        <xdr:cNvPr id="792" name="直線コネクタ 791"/>
        <xdr:cNvCxnSpPr/>
      </xdr:nvCxnSpPr>
      <xdr:spPr>
        <a:xfrm>
          <a:off x="20434300" y="967845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77254</xdr:rowOff>
    </xdr:from>
    <xdr:to>
      <xdr:col>107</xdr:col>
      <xdr:colOff>50800</xdr:colOff>
      <xdr:row>57</xdr:row>
      <xdr:rowOff>70320</xdr:rowOff>
    </xdr:to>
    <xdr:cxnSp macro="">
      <xdr:nvCxnSpPr>
        <xdr:cNvPr id="795" name="直線コネクタ 794"/>
        <xdr:cNvCxnSpPr/>
      </xdr:nvCxnSpPr>
      <xdr:spPr>
        <a:xfrm flipV="1">
          <a:off x="19545300" y="9678454"/>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70320</xdr:rowOff>
    </xdr:from>
    <xdr:to>
      <xdr:col>102</xdr:col>
      <xdr:colOff>114300</xdr:colOff>
      <xdr:row>57</xdr:row>
      <xdr:rowOff>75806</xdr:rowOff>
    </xdr:to>
    <xdr:cxnSp macro="">
      <xdr:nvCxnSpPr>
        <xdr:cNvPr id="798" name="直線コネクタ 797"/>
        <xdr:cNvCxnSpPr/>
      </xdr:nvCxnSpPr>
      <xdr:spPr>
        <a:xfrm flipV="1">
          <a:off x="18656300" y="984297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63708</xdr:rowOff>
    </xdr:from>
    <xdr:ext cx="469744" cy="259045"/>
    <xdr:sp macro="" textlink="">
      <xdr:nvSpPr>
        <xdr:cNvPr id="800" name="テキスト ボックス 799"/>
        <xdr:cNvSpPr txBox="1"/>
      </xdr:nvSpPr>
      <xdr:spPr>
        <a:xfrm>
          <a:off x="19310428" y="100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52658</xdr:rowOff>
    </xdr:from>
    <xdr:ext cx="469744" cy="259045"/>
    <xdr:sp macro="" textlink="">
      <xdr:nvSpPr>
        <xdr:cNvPr id="802" name="テキスト ボックス 801"/>
        <xdr:cNvSpPr txBox="1"/>
      </xdr:nvSpPr>
      <xdr:spPr>
        <a:xfrm>
          <a:off x="18421428" y="999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91453</xdr:rowOff>
    </xdr:from>
    <xdr:to>
      <xdr:col>116</xdr:col>
      <xdr:colOff>114300</xdr:colOff>
      <xdr:row>57</xdr:row>
      <xdr:rowOff>21603</xdr:rowOff>
    </xdr:to>
    <xdr:sp macro="" textlink="">
      <xdr:nvSpPr>
        <xdr:cNvPr id="808" name="楕円 807"/>
        <xdr:cNvSpPr/>
      </xdr:nvSpPr>
      <xdr:spPr>
        <a:xfrm>
          <a:off x="221107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114330</xdr:rowOff>
    </xdr:from>
    <xdr:ext cx="534377" cy="259045"/>
    <xdr:sp macro="" textlink="">
      <xdr:nvSpPr>
        <xdr:cNvPr id="809" name="貸付金該当値テキスト"/>
        <xdr:cNvSpPr txBox="1"/>
      </xdr:nvSpPr>
      <xdr:spPr>
        <a:xfrm>
          <a:off x="22212300" y="9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57086</xdr:rowOff>
    </xdr:from>
    <xdr:to>
      <xdr:col>112</xdr:col>
      <xdr:colOff>38100</xdr:colOff>
      <xdr:row>56</xdr:row>
      <xdr:rowOff>158686</xdr:rowOff>
    </xdr:to>
    <xdr:sp macro="" textlink="">
      <xdr:nvSpPr>
        <xdr:cNvPr id="810" name="楕円 809"/>
        <xdr:cNvSpPr/>
      </xdr:nvSpPr>
      <xdr:spPr>
        <a:xfrm>
          <a:off x="21272500" y="96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3763</xdr:rowOff>
    </xdr:from>
    <xdr:ext cx="534377" cy="259045"/>
    <xdr:sp macro="" textlink="">
      <xdr:nvSpPr>
        <xdr:cNvPr id="811" name="テキスト ボックス 810"/>
        <xdr:cNvSpPr txBox="1"/>
      </xdr:nvSpPr>
      <xdr:spPr>
        <a:xfrm>
          <a:off x="21056111" y="94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26454</xdr:rowOff>
    </xdr:from>
    <xdr:to>
      <xdr:col>107</xdr:col>
      <xdr:colOff>101600</xdr:colOff>
      <xdr:row>56</xdr:row>
      <xdr:rowOff>128054</xdr:rowOff>
    </xdr:to>
    <xdr:sp macro="" textlink="">
      <xdr:nvSpPr>
        <xdr:cNvPr id="812" name="楕円 811"/>
        <xdr:cNvSpPr/>
      </xdr:nvSpPr>
      <xdr:spPr>
        <a:xfrm>
          <a:off x="203835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144581</xdr:rowOff>
    </xdr:from>
    <xdr:ext cx="534377" cy="259045"/>
    <xdr:sp macro="" textlink="">
      <xdr:nvSpPr>
        <xdr:cNvPr id="813" name="テキスト ボックス 812"/>
        <xdr:cNvSpPr txBox="1"/>
      </xdr:nvSpPr>
      <xdr:spPr>
        <a:xfrm>
          <a:off x="20167111" y="94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19520</xdr:rowOff>
    </xdr:from>
    <xdr:to>
      <xdr:col>102</xdr:col>
      <xdr:colOff>165100</xdr:colOff>
      <xdr:row>57</xdr:row>
      <xdr:rowOff>121120</xdr:rowOff>
    </xdr:to>
    <xdr:sp macro="" textlink="">
      <xdr:nvSpPr>
        <xdr:cNvPr id="814" name="楕円 813"/>
        <xdr:cNvSpPr/>
      </xdr:nvSpPr>
      <xdr:spPr>
        <a:xfrm>
          <a:off x="19494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137647</xdr:rowOff>
    </xdr:from>
    <xdr:ext cx="469744" cy="259045"/>
    <xdr:sp macro="" textlink="">
      <xdr:nvSpPr>
        <xdr:cNvPr id="815" name="テキスト ボックス 814"/>
        <xdr:cNvSpPr txBox="1"/>
      </xdr:nvSpPr>
      <xdr:spPr>
        <a:xfrm>
          <a:off x="19310428" y="956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25006</xdr:rowOff>
    </xdr:from>
    <xdr:to>
      <xdr:col>98</xdr:col>
      <xdr:colOff>38100</xdr:colOff>
      <xdr:row>57</xdr:row>
      <xdr:rowOff>126606</xdr:rowOff>
    </xdr:to>
    <xdr:sp macro="" textlink="">
      <xdr:nvSpPr>
        <xdr:cNvPr id="816" name="楕円 815"/>
        <xdr:cNvSpPr/>
      </xdr:nvSpPr>
      <xdr:spPr>
        <a:xfrm>
          <a:off x="186055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143133</xdr:rowOff>
    </xdr:from>
    <xdr:ext cx="469744" cy="259045"/>
    <xdr:sp macro="" textlink="">
      <xdr:nvSpPr>
        <xdr:cNvPr id="817" name="テキスト ボックス 816"/>
        <xdr:cNvSpPr txBox="1"/>
      </xdr:nvSpPr>
      <xdr:spPr>
        <a:xfrm>
          <a:off x="18421428" y="957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4053</xdr:rowOff>
    </xdr:from>
    <xdr:to>
      <xdr:col>116</xdr:col>
      <xdr:colOff>63500</xdr:colOff>
      <xdr:row>74</xdr:row>
      <xdr:rowOff>8310</xdr:rowOff>
    </xdr:to>
    <xdr:cxnSp macro="">
      <xdr:nvCxnSpPr>
        <xdr:cNvPr id="848" name="直線コネクタ 847"/>
        <xdr:cNvCxnSpPr/>
      </xdr:nvCxnSpPr>
      <xdr:spPr>
        <a:xfrm>
          <a:off x="21323300" y="12519903"/>
          <a:ext cx="838200" cy="17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4053</xdr:rowOff>
    </xdr:from>
    <xdr:to>
      <xdr:col>111</xdr:col>
      <xdr:colOff>177800</xdr:colOff>
      <xdr:row>74</xdr:row>
      <xdr:rowOff>60844</xdr:rowOff>
    </xdr:to>
    <xdr:cxnSp macro="">
      <xdr:nvCxnSpPr>
        <xdr:cNvPr id="851" name="直線コネクタ 850"/>
        <xdr:cNvCxnSpPr/>
      </xdr:nvCxnSpPr>
      <xdr:spPr>
        <a:xfrm flipV="1">
          <a:off x="20434300" y="12519903"/>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60844</xdr:rowOff>
    </xdr:from>
    <xdr:to>
      <xdr:col>107</xdr:col>
      <xdr:colOff>50800</xdr:colOff>
      <xdr:row>74</xdr:row>
      <xdr:rowOff>123121</xdr:rowOff>
    </xdr:to>
    <xdr:cxnSp macro="">
      <xdr:nvCxnSpPr>
        <xdr:cNvPr id="854" name="直線コネクタ 853"/>
        <xdr:cNvCxnSpPr/>
      </xdr:nvCxnSpPr>
      <xdr:spPr>
        <a:xfrm flipV="1">
          <a:off x="19545300" y="12748144"/>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123121</xdr:rowOff>
    </xdr:from>
    <xdr:to>
      <xdr:col>102</xdr:col>
      <xdr:colOff>114300</xdr:colOff>
      <xdr:row>74</xdr:row>
      <xdr:rowOff>163703</xdr:rowOff>
    </xdr:to>
    <xdr:cxnSp macro="">
      <xdr:nvCxnSpPr>
        <xdr:cNvPr id="857" name="直線コネクタ 856"/>
        <xdr:cNvCxnSpPr/>
      </xdr:nvCxnSpPr>
      <xdr:spPr>
        <a:xfrm flipV="1">
          <a:off x="18656300" y="12810421"/>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61" name="テキスト ボックス 860"/>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128960</xdr:rowOff>
    </xdr:from>
    <xdr:to>
      <xdr:col>116</xdr:col>
      <xdr:colOff>114300</xdr:colOff>
      <xdr:row>74</xdr:row>
      <xdr:rowOff>59110</xdr:rowOff>
    </xdr:to>
    <xdr:sp macro="" textlink="">
      <xdr:nvSpPr>
        <xdr:cNvPr id="867" name="楕円 866"/>
        <xdr:cNvSpPr/>
      </xdr:nvSpPr>
      <xdr:spPr>
        <a:xfrm>
          <a:off x="22110700" y="126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151837</xdr:rowOff>
    </xdr:from>
    <xdr:ext cx="534377" cy="259045"/>
    <xdr:sp macro="" textlink="">
      <xdr:nvSpPr>
        <xdr:cNvPr id="868" name="繰出金該当値テキスト"/>
        <xdr:cNvSpPr txBox="1"/>
      </xdr:nvSpPr>
      <xdr:spPr>
        <a:xfrm>
          <a:off x="22212300" y="124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124703</xdr:rowOff>
    </xdr:from>
    <xdr:to>
      <xdr:col>112</xdr:col>
      <xdr:colOff>38100</xdr:colOff>
      <xdr:row>73</xdr:row>
      <xdr:rowOff>54853</xdr:rowOff>
    </xdr:to>
    <xdr:sp macro="" textlink="">
      <xdr:nvSpPr>
        <xdr:cNvPr id="869" name="楕円 868"/>
        <xdr:cNvSpPr/>
      </xdr:nvSpPr>
      <xdr:spPr>
        <a:xfrm>
          <a:off x="21272500" y="124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71380</xdr:rowOff>
    </xdr:from>
    <xdr:ext cx="599010" cy="259045"/>
    <xdr:sp macro="" textlink="">
      <xdr:nvSpPr>
        <xdr:cNvPr id="870" name="テキスト ボックス 869"/>
        <xdr:cNvSpPr txBox="1"/>
      </xdr:nvSpPr>
      <xdr:spPr>
        <a:xfrm>
          <a:off x="21023795" y="1224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10044</xdr:rowOff>
    </xdr:from>
    <xdr:to>
      <xdr:col>107</xdr:col>
      <xdr:colOff>101600</xdr:colOff>
      <xdr:row>74</xdr:row>
      <xdr:rowOff>111644</xdr:rowOff>
    </xdr:to>
    <xdr:sp macro="" textlink="">
      <xdr:nvSpPr>
        <xdr:cNvPr id="871" name="楕円 870"/>
        <xdr:cNvSpPr/>
      </xdr:nvSpPr>
      <xdr:spPr>
        <a:xfrm>
          <a:off x="20383500" y="126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128171</xdr:rowOff>
    </xdr:from>
    <xdr:ext cx="534377" cy="259045"/>
    <xdr:sp macro="" textlink="">
      <xdr:nvSpPr>
        <xdr:cNvPr id="872" name="テキスト ボックス 871"/>
        <xdr:cNvSpPr txBox="1"/>
      </xdr:nvSpPr>
      <xdr:spPr>
        <a:xfrm>
          <a:off x="20167111" y="124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72321</xdr:rowOff>
    </xdr:from>
    <xdr:to>
      <xdr:col>102</xdr:col>
      <xdr:colOff>165100</xdr:colOff>
      <xdr:row>75</xdr:row>
      <xdr:rowOff>2471</xdr:rowOff>
    </xdr:to>
    <xdr:sp macro="" textlink="">
      <xdr:nvSpPr>
        <xdr:cNvPr id="873" name="楕円 872"/>
        <xdr:cNvSpPr/>
      </xdr:nvSpPr>
      <xdr:spPr>
        <a:xfrm>
          <a:off x="19494500" y="127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18998</xdr:rowOff>
    </xdr:from>
    <xdr:ext cx="534377" cy="259045"/>
    <xdr:sp macro="" textlink="">
      <xdr:nvSpPr>
        <xdr:cNvPr id="874" name="テキスト ボックス 873"/>
        <xdr:cNvSpPr txBox="1"/>
      </xdr:nvSpPr>
      <xdr:spPr>
        <a:xfrm>
          <a:off x="19278111" y="125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112903</xdr:rowOff>
    </xdr:from>
    <xdr:to>
      <xdr:col>98</xdr:col>
      <xdr:colOff>38100</xdr:colOff>
      <xdr:row>75</xdr:row>
      <xdr:rowOff>43053</xdr:rowOff>
    </xdr:to>
    <xdr:sp macro="" textlink="">
      <xdr:nvSpPr>
        <xdr:cNvPr id="875" name="楕円 874"/>
        <xdr:cNvSpPr/>
      </xdr:nvSpPr>
      <xdr:spPr>
        <a:xfrm>
          <a:off x="18605500" y="12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59580</xdr:rowOff>
    </xdr:from>
    <xdr:ext cx="534377" cy="259045"/>
    <xdr:sp macro="" textlink="">
      <xdr:nvSpPr>
        <xdr:cNvPr id="876" name="テキスト ボックス 875"/>
        <xdr:cNvSpPr txBox="1"/>
      </xdr:nvSpPr>
      <xdr:spPr>
        <a:xfrm>
          <a:off x="18389111" y="1257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2,234,598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円となっており、前年度の住民一人当たりのコストより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743,162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主な構成項目となっている普通建設事業費は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607,696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円、災害復旧費は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500,558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円、補助費は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222,266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円がそれぞれ住民一人当たりコストとなっており、類似団体平均と比較して高い状況となっている。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号豪雨災害に関連する経費（道路橋りょう等災害復旧、災害廃棄物処理、被災者支援等）が多額であることが主な要因である。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公債費も年々増加傾向にあるが、今後においても災害復旧に関連して多額の地方債を発行していることから増加するものと考えられる。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岩手県岩泉町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9,613
9,560
992.36
23,270,153
21,481,187
464,005
5,650,447
16,193,350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165608</xdr:rowOff>
    </xdr:from>
    <xdr:to>
      <xdr:col>24</xdr:col>
      <xdr:colOff>63500</xdr:colOff>
      <xdr:row>37</xdr:row>
      <xdr:rowOff>24384</xdr:rowOff>
    </xdr:to>
    <xdr:cxnSp macro="">
      <xdr:nvCxnSpPr>
        <xdr:cNvPr id="61" name="直線コネクタ 60"/>
        <xdr:cNvCxnSpPr/>
      </xdr:nvCxnSpPr>
      <xdr:spPr>
        <a:xfrm flipV="1">
          <a:off x="3797300" y="6337808"/>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169672</xdr:rowOff>
    </xdr:from>
    <xdr:to>
      <xdr:col>19</xdr:col>
      <xdr:colOff>177800</xdr:colOff>
      <xdr:row>37</xdr:row>
      <xdr:rowOff>24384</xdr:rowOff>
    </xdr:to>
    <xdr:cxnSp macro="">
      <xdr:nvCxnSpPr>
        <xdr:cNvPr id="64" name="直線コネクタ 63"/>
        <xdr:cNvCxnSpPr/>
      </xdr:nvCxnSpPr>
      <xdr:spPr>
        <a:xfrm>
          <a:off x="2908300" y="5998972"/>
          <a:ext cx="889000" cy="3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169672</xdr:rowOff>
    </xdr:from>
    <xdr:to>
      <xdr:col>15</xdr:col>
      <xdr:colOff>50800</xdr:colOff>
      <xdr:row>37</xdr:row>
      <xdr:rowOff>11303</xdr:rowOff>
    </xdr:to>
    <xdr:cxnSp macro="">
      <xdr:nvCxnSpPr>
        <xdr:cNvPr id="67" name="直線コネクタ 66"/>
        <xdr:cNvCxnSpPr/>
      </xdr:nvCxnSpPr>
      <xdr:spPr>
        <a:xfrm flipV="1">
          <a:off x="2019300" y="5998972"/>
          <a:ext cx="889000" cy="3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xdr:rowOff>
    </xdr:from>
    <xdr:to>
      <xdr:col>10</xdr:col>
      <xdr:colOff>114300</xdr:colOff>
      <xdr:row>37</xdr:row>
      <xdr:rowOff>47117</xdr:rowOff>
    </xdr:to>
    <xdr:cxnSp macro="">
      <xdr:nvCxnSpPr>
        <xdr:cNvPr id="70" name="直線コネクタ 69"/>
        <xdr:cNvCxnSpPr/>
      </xdr:nvCxnSpPr>
      <xdr:spPr>
        <a:xfrm flipV="1">
          <a:off x="1130300" y="635495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114808</xdr:rowOff>
    </xdr:from>
    <xdr:to>
      <xdr:col>24</xdr:col>
      <xdr:colOff>114300</xdr:colOff>
      <xdr:row>37</xdr:row>
      <xdr:rowOff>44958</xdr:rowOff>
    </xdr:to>
    <xdr:sp macro="" textlink="">
      <xdr:nvSpPr>
        <xdr:cNvPr id="80" name="楕円 79"/>
        <xdr:cNvSpPr/>
      </xdr:nvSpPr>
      <xdr:spPr>
        <a:xfrm>
          <a:off x="45847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93235</xdr:rowOff>
    </xdr:from>
    <xdr:ext cx="469744" cy="259045"/>
    <xdr:sp macro="" textlink="">
      <xdr:nvSpPr>
        <xdr:cNvPr id="81" name="議会費該当値テキスト"/>
        <xdr:cNvSpPr txBox="1"/>
      </xdr:nvSpPr>
      <xdr:spPr>
        <a:xfrm>
          <a:off x="4686300"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145034</xdr:rowOff>
    </xdr:from>
    <xdr:to>
      <xdr:col>20</xdr:col>
      <xdr:colOff>38100</xdr:colOff>
      <xdr:row>37</xdr:row>
      <xdr:rowOff>75184</xdr:rowOff>
    </xdr:to>
    <xdr:sp macro="" textlink="">
      <xdr:nvSpPr>
        <xdr:cNvPr id="82" name="楕円 81"/>
        <xdr:cNvSpPr/>
      </xdr:nvSpPr>
      <xdr:spPr>
        <a:xfrm>
          <a:off x="37465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66311</xdr:rowOff>
    </xdr:from>
    <xdr:ext cx="469744" cy="259045"/>
    <xdr:sp macro="" textlink="">
      <xdr:nvSpPr>
        <xdr:cNvPr id="83" name="テキスト ボックス 82"/>
        <xdr:cNvSpPr txBox="1"/>
      </xdr:nvSpPr>
      <xdr:spPr>
        <a:xfrm>
          <a:off x="3562428" y="640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118872</xdr:rowOff>
    </xdr:from>
    <xdr:to>
      <xdr:col>15</xdr:col>
      <xdr:colOff>101600</xdr:colOff>
      <xdr:row>35</xdr:row>
      <xdr:rowOff>49022</xdr:rowOff>
    </xdr:to>
    <xdr:sp macro="" textlink="">
      <xdr:nvSpPr>
        <xdr:cNvPr id="84" name="楕円 83"/>
        <xdr:cNvSpPr/>
      </xdr:nvSpPr>
      <xdr:spPr>
        <a:xfrm>
          <a:off x="2857500" y="5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65549</xdr:rowOff>
    </xdr:from>
    <xdr:ext cx="534377" cy="259045"/>
    <xdr:sp macro="" textlink="">
      <xdr:nvSpPr>
        <xdr:cNvPr id="85" name="テキスト ボックス 84"/>
        <xdr:cNvSpPr txBox="1"/>
      </xdr:nvSpPr>
      <xdr:spPr>
        <a:xfrm>
          <a:off x="2641111" y="572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131953</xdr:rowOff>
    </xdr:from>
    <xdr:to>
      <xdr:col>10</xdr:col>
      <xdr:colOff>165100</xdr:colOff>
      <xdr:row>37</xdr:row>
      <xdr:rowOff>62103</xdr:rowOff>
    </xdr:to>
    <xdr:sp macro="" textlink="">
      <xdr:nvSpPr>
        <xdr:cNvPr id="86" name="楕円 85"/>
        <xdr:cNvSpPr/>
      </xdr:nvSpPr>
      <xdr:spPr>
        <a:xfrm>
          <a:off x="1968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78630</xdr:rowOff>
    </xdr:from>
    <xdr:ext cx="469744" cy="259045"/>
    <xdr:sp macro="" textlink="">
      <xdr:nvSpPr>
        <xdr:cNvPr id="87" name="テキスト ボックス 86"/>
        <xdr:cNvSpPr txBox="1"/>
      </xdr:nvSpPr>
      <xdr:spPr>
        <a:xfrm>
          <a:off x="1784428"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167767</xdr:rowOff>
    </xdr:from>
    <xdr:to>
      <xdr:col>6</xdr:col>
      <xdr:colOff>38100</xdr:colOff>
      <xdr:row>37</xdr:row>
      <xdr:rowOff>97917</xdr:rowOff>
    </xdr:to>
    <xdr:sp macro="" textlink="">
      <xdr:nvSpPr>
        <xdr:cNvPr id="88" name="楕円 87"/>
        <xdr:cNvSpPr/>
      </xdr:nvSpPr>
      <xdr:spPr>
        <a:xfrm>
          <a:off x="1079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114444</xdr:rowOff>
    </xdr:from>
    <xdr:ext cx="469744" cy="259045"/>
    <xdr:sp macro="" textlink="">
      <xdr:nvSpPr>
        <xdr:cNvPr id="89" name="テキスト ボックス 88"/>
        <xdr:cNvSpPr txBox="1"/>
      </xdr:nvSpPr>
      <xdr:spPr>
        <a:xfrm>
          <a:off x="895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130153</xdr:rowOff>
    </xdr:from>
    <xdr:to>
      <xdr:col>24</xdr:col>
      <xdr:colOff>63500</xdr:colOff>
      <xdr:row>56</xdr:row>
      <xdr:rowOff>11508</xdr:rowOff>
    </xdr:to>
    <xdr:cxnSp macro="">
      <xdr:nvCxnSpPr>
        <xdr:cNvPr id="116" name="直線コネクタ 115"/>
        <xdr:cNvCxnSpPr/>
      </xdr:nvCxnSpPr>
      <xdr:spPr>
        <a:xfrm>
          <a:off x="3797300" y="9388453"/>
          <a:ext cx="838200" cy="2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130153</xdr:rowOff>
    </xdr:from>
    <xdr:to>
      <xdr:col>19</xdr:col>
      <xdr:colOff>177800</xdr:colOff>
      <xdr:row>55</xdr:row>
      <xdr:rowOff>80173</xdr:rowOff>
    </xdr:to>
    <xdr:cxnSp macro="">
      <xdr:nvCxnSpPr>
        <xdr:cNvPr id="119" name="直線コネクタ 118"/>
        <xdr:cNvCxnSpPr/>
      </xdr:nvCxnSpPr>
      <xdr:spPr>
        <a:xfrm flipV="1">
          <a:off x="2908300" y="9388453"/>
          <a:ext cx="889000" cy="1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12281</xdr:rowOff>
    </xdr:from>
    <xdr:to>
      <xdr:col>15</xdr:col>
      <xdr:colOff>50800</xdr:colOff>
      <xdr:row>55</xdr:row>
      <xdr:rowOff>80173</xdr:rowOff>
    </xdr:to>
    <xdr:cxnSp macro="">
      <xdr:nvCxnSpPr>
        <xdr:cNvPr id="122" name="直線コネクタ 121"/>
        <xdr:cNvCxnSpPr/>
      </xdr:nvCxnSpPr>
      <xdr:spPr>
        <a:xfrm>
          <a:off x="2019300" y="9270581"/>
          <a:ext cx="889000" cy="2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64642</xdr:rowOff>
    </xdr:from>
    <xdr:to>
      <xdr:col>10</xdr:col>
      <xdr:colOff>114300</xdr:colOff>
      <xdr:row>54</xdr:row>
      <xdr:rowOff>12281</xdr:rowOff>
    </xdr:to>
    <xdr:cxnSp macro="">
      <xdr:nvCxnSpPr>
        <xdr:cNvPr id="125" name="直線コネクタ 124"/>
        <xdr:cNvCxnSpPr/>
      </xdr:nvCxnSpPr>
      <xdr:spPr>
        <a:xfrm>
          <a:off x="1130300" y="9151492"/>
          <a:ext cx="8890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132158</xdr:rowOff>
    </xdr:from>
    <xdr:to>
      <xdr:col>24</xdr:col>
      <xdr:colOff>114300</xdr:colOff>
      <xdr:row>56</xdr:row>
      <xdr:rowOff>62308</xdr:rowOff>
    </xdr:to>
    <xdr:sp macro="" textlink="">
      <xdr:nvSpPr>
        <xdr:cNvPr id="135" name="楕円 134"/>
        <xdr:cNvSpPr/>
      </xdr:nvSpPr>
      <xdr:spPr>
        <a:xfrm>
          <a:off x="4584700" y="95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155035</xdr:rowOff>
    </xdr:from>
    <xdr:ext cx="599010" cy="259045"/>
    <xdr:sp macro="" textlink="">
      <xdr:nvSpPr>
        <xdr:cNvPr id="136" name="総務費該当値テキスト"/>
        <xdr:cNvSpPr txBox="1"/>
      </xdr:nvSpPr>
      <xdr:spPr>
        <a:xfrm>
          <a:off x="4686300" y="941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79353</xdr:rowOff>
    </xdr:from>
    <xdr:to>
      <xdr:col>20</xdr:col>
      <xdr:colOff>38100</xdr:colOff>
      <xdr:row>55</xdr:row>
      <xdr:rowOff>9503</xdr:rowOff>
    </xdr:to>
    <xdr:sp macro="" textlink="">
      <xdr:nvSpPr>
        <xdr:cNvPr id="137" name="楕円 136"/>
        <xdr:cNvSpPr/>
      </xdr:nvSpPr>
      <xdr:spPr>
        <a:xfrm>
          <a:off x="3746500" y="933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26030</xdr:rowOff>
    </xdr:from>
    <xdr:ext cx="599010" cy="259045"/>
    <xdr:sp macro="" textlink="">
      <xdr:nvSpPr>
        <xdr:cNvPr id="138" name="テキスト ボックス 137"/>
        <xdr:cNvSpPr txBox="1"/>
      </xdr:nvSpPr>
      <xdr:spPr>
        <a:xfrm>
          <a:off x="3497795" y="911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29373</xdr:rowOff>
    </xdr:from>
    <xdr:to>
      <xdr:col>15</xdr:col>
      <xdr:colOff>101600</xdr:colOff>
      <xdr:row>55</xdr:row>
      <xdr:rowOff>130973</xdr:rowOff>
    </xdr:to>
    <xdr:sp macro="" textlink="">
      <xdr:nvSpPr>
        <xdr:cNvPr id="139" name="楕円 138"/>
        <xdr:cNvSpPr/>
      </xdr:nvSpPr>
      <xdr:spPr>
        <a:xfrm>
          <a:off x="2857500" y="94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147500</xdr:rowOff>
    </xdr:from>
    <xdr:ext cx="599010" cy="259045"/>
    <xdr:sp macro="" textlink="">
      <xdr:nvSpPr>
        <xdr:cNvPr id="140" name="テキスト ボックス 139"/>
        <xdr:cNvSpPr txBox="1"/>
      </xdr:nvSpPr>
      <xdr:spPr>
        <a:xfrm>
          <a:off x="2608795" y="923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132931</xdr:rowOff>
    </xdr:from>
    <xdr:to>
      <xdr:col>10</xdr:col>
      <xdr:colOff>165100</xdr:colOff>
      <xdr:row>54</xdr:row>
      <xdr:rowOff>63081</xdr:rowOff>
    </xdr:to>
    <xdr:sp macro="" textlink="">
      <xdr:nvSpPr>
        <xdr:cNvPr id="141" name="楕円 140"/>
        <xdr:cNvSpPr/>
      </xdr:nvSpPr>
      <xdr:spPr>
        <a:xfrm>
          <a:off x="1968500" y="92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79608</xdr:rowOff>
    </xdr:from>
    <xdr:ext cx="599010" cy="259045"/>
    <xdr:sp macro="" textlink="">
      <xdr:nvSpPr>
        <xdr:cNvPr id="142" name="テキスト ボックス 141"/>
        <xdr:cNvSpPr txBox="1"/>
      </xdr:nvSpPr>
      <xdr:spPr>
        <a:xfrm>
          <a:off x="1719795" y="89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13842</xdr:rowOff>
    </xdr:from>
    <xdr:to>
      <xdr:col>6</xdr:col>
      <xdr:colOff>38100</xdr:colOff>
      <xdr:row>53</xdr:row>
      <xdr:rowOff>115442</xdr:rowOff>
    </xdr:to>
    <xdr:sp macro="" textlink="">
      <xdr:nvSpPr>
        <xdr:cNvPr id="143" name="楕円 142"/>
        <xdr:cNvSpPr/>
      </xdr:nvSpPr>
      <xdr:spPr>
        <a:xfrm>
          <a:off x="1079500" y="91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131969</xdr:rowOff>
    </xdr:from>
    <xdr:ext cx="599010" cy="259045"/>
    <xdr:sp macro="" textlink="">
      <xdr:nvSpPr>
        <xdr:cNvPr id="144" name="テキスト ボックス 143"/>
        <xdr:cNvSpPr txBox="1"/>
      </xdr:nvSpPr>
      <xdr:spPr>
        <a:xfrm>
          <a:off x="830795" y="887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59370</xdr:rowOff>
    </xdr:from>
    <xdr:to>
      <xdr:col>24</xdr:col>
      <xdr:colOff>63500</xdr:colOff>
      <xdr:row>76</xdr:row>
      <xdr:rowOff>58427</xdr:rowOff>
    </xdr:to>
    <xdr:cxnSp macro="">
      <xdr:nvCxnSpPr>
        <xdr:cNvPr id="172" name="直線コネクタ 171"/>
        <xdr:cNvCxnSpPr/>
      </xdr:nvCxnSpPr>
      <xdr:spPr>
        <a:xfrm>
          <a:off x="3797300" y="12575220"/>
          <a:ext cx="838200" cy="5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59370</xdr:rowOff>
    </xdr:from>
    <xdr:to>
      <xdr:col>19</xdr:col>
      <xdr:colOff>177800</xdr:colOff>
      <xdr:row>76</xdr:row>
      <xdr:rowOff>107285</xdr:rowOff>
    </xdr:to>
    <xdr:cxnSp macro="">
      <xdr:nvCxnSpPr>
        <xdr:cNvPr id="175" name="直線コネクタ 174"/>
        <xdr:cNvCxnSpPr/>
      </xdr:nvCxnSpPr>
      <xdr:spPr>
        <a:xfrm flipV="1">
          <a:off x="2908300" y="12575220"/>
          <a:ext cx="889000" cy="56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107285</xdr:rowOff>
    </xdr:from>
    <xdr:to>
      <xdr:col>15</xdr:col>
      <xdr:colOff>50800</xdr:colOff>
      <xdr:row>77</xdr:row>
      <xdr:rowOff>8178</xdr:rowOff>
    </xdr:to>
    <xdr:cxnSp macro="">
      <xdr:nvCxnSpPr>
        <xdr:cNvPr id="178" name="直線コネクタ 177"/>
        <xdr:cNvCxnSpPr/>
      </xdr:nvCxnSpPr>
      <xdr:spPr>
        <a:xfrm flipV="1">
          <a:off x="2019300" y="13137485"/>
          <a:ext cx="889000" cy="7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45690</xdr:rowOff>
    </xdr:from>
    <xdr:to>
      <xdr:col>10</xdr:col>
      <xdr:colOff>114300</xdr:colOff>
      <xdr:row>77</xdr:row>
      <xdr:rowOff>8178</xdr:rowOff>
    </xdr:to>
    <xdr:cxnSp macro="">
      <xdr:nvCxnSpPr>
        <xdr:cNvPr id="181" name="直線コネクタ 180"/>
        <xdr:cNvCxnSpPr/>
      </xdr:nvCxnSpPr>
      <xdr:spPr>
        <a:xfrm>
          <a:off x="1130300" y="12904440"/>
          <a:ext cx="889000" cy="3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142752</xdr:rowOff>
    </xdr:from>
    <xdr:ext cx="599010" cy="259045"/>
    <xdr:sp macro="" textlink="">
      <xdr:nvSpPr>
        <xdr:cNvPr id="185" name="テキスト ボックス 184"/>
        <xdr:cNvSpPr txBox="1"/>
      </xdr:nvSpPr>
      <xdr:spPr>
        <a:xfrm>
          <a:off x="830795"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7627</xdr:rowOff>
    </xdr:from>
    <xdr:to>
      <xdr:col>24</xdr:col>
      <xdr:colOff>114300</xdr:colOff>
      <xdr:row>76</xdr:row>
      <xdr:rowOff>109227</xdr:rowOff>
    </xdr:to>
    <xdr:sp macro="" textlink="">
      <xdr:nvSpPr>
        <xdr:cNvPr id="191" name="楕円 190"/>
        <xdr:cNvSpPr/>
      </xdr:nvSpPr>
      <xdr:spPr>
        <a:xfrm>
          <a:off x="4584700" y="130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30505</xdr:rowOff>
    </xdr:from>
    <xdr:ext cx="599010" cy="259045"/>
    <xdr:sp macro="" textlink="">
      <xdr:nvSpPr>
        <xdr:cNvPr id="192" name="民生費該当値テキスト"/>
        <xdr:cNvSpPr txBox="1"/>
      </xdr:nvSpPr>
      <xdr:spPr>
        <a:xfrm>
          <a:off x="4686300" y="1288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8570</xdr:rowOff>
    </xdr:from>
    <xdr:to>
      <xdr:col>20</xdr:col>
      <xdr:colOff>38100</xdr:colOff>
      <xdr:row>73</xdr:row>
      <xdr:rowOff>110170</xdr:rowOff>
    </xdr:to>
    <xdr:sp macro="" textlink="">
      <xdr:nvSpPr>
        <xdr:cNvPr id="193" name="楕円 192"/>
        <xdr:cNvSpPr/>
      </xdr:nvSpPr>
      <xdr:spPr>
        <a:xfrm>
          <a:off x="3746500" y="125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126697</xdr:rowOff>
    </xdr:from>
    <xdr:ext cx="599010" cy="259045"/>
    <xdr:sp macro="" textlink="">
      <xdr:nvSpPr>
        <xdr:cNvPr id="194" name="テキスト ボックス 193"/>
        <xdr:cNvSpPr txBox="1"/>
      </xdr:nvSpPr>
      <xdr:spPr>
        <a:xfrm>
          <a:off x="3497795" y="122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56485</xdr:rowOff>
    </xdr:from>
    <xdr:to>
      <xdr:col>15</xdr:col>
      <xdr:colOff>101600</xdr:colOff>
      <xdr:row>76</xdr:row>
      <xdr:rowOff>158085</xdr:rowOff>
    </xdr:to>
    <xdr:sp macro="" textlink="">
      <xdr:nvSpPr>
        <xdr:cNvPr id="195" name="楕円 194"/>
        <xdr:cNvSpPr/>
      </xdr:nvSpPr>
      <xdr:spPr>
        <a:xfrm>
          <a:off x="2857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3161</xdr:rowOff>
    </xdr:from>
    <xdr:ext cx="599010" cy="259045"/>
    <xdr:sp macro="" textlink="">
      <xdr:nvSpPr>
        <xdr:cNvPr id="196" name="テキスト ボックス 195"/>
        <xdr:cNvSpPr txBox="1"/>
      </xdr:nvSpPr>
      <xdr:spPr>
        <a:xfrm>
          <a:off x="2608795" y="128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128828</xdr:rowOff>
    </xdr:from>
    <xdr:to>
      <xdr:col>10</xdr:col>
      <xdr:colOff>165100</xdr:colOff>
      <xdr:row>77</xdr:row>
      <xdr:rowOff>58978</xdr:rowOff>
    </xdr:to>
    <xdr:sp macro="" textlink="">
      <xdr:nvSpPr>
        <xdr:cNvPr id="197" name="楕円 196"/>
        <xdr:cNvSpPr/>
      </xdr:nvSpPr>
      <xdr:spPr>
        <a:xfrm>
          <a:off x="1968500" y="131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75504</xdr:rowOff>
    </xdr:from>
    <xdr:ext cx="599010" cy="259045"/>
    <xdr:sp macro="" textlink="">
      <xdr:nvSpPr>
        <xdr:cNvPr id="198" name="テキスト ボックス 197"/>
        <xdr:cNvSpPr txBox="1"/>
      </xdr:nvSpPr>
      <xdr:spPr>
        <a:xfrm>
          <a:off x="1719795" y="129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166340</xdr:rowOff>
    </xdr:from>
    <xdr:to>
      <xdr:col>6</xdr:col>
      <xdr:colOff>38100</xdr:colOff>
      <xdr:row>75</xdr:row>
      <xdr:rowOff>96490</xdr:rowOff>
    </xdr:to>
    <xdr:sp macro="" textlink="">
      <xdr:nvSpPr>
        <xdr:cNvPr id="199" name="楕円 198"/>
        <xdr:cNvSpPr/>
      </xdr:nvSpPr>
      <xdr:spPr>
        <a:xfrm>
          <a:off x="1079500" y="128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113017</xdr:rowOff>
    </xdr:from>
    <xdr:ext cx="599010" cy="259045"/>
    <xdr:sp macro="" textlink="">
      <xdr:nvSpPr>
        <xdr:cNvPr id="200" name="テキスト ボックス 199"/>
        <xdr:cNvSpPr txBox="1"/>
      </xdr:nvSpPr>
      <xdr:spPr>
        <a:xfrm>
          <a:off x="830795" y="1262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86277</xdr:rowOff>
    </xdr:from>
    <xdr:to>
      <xdr:col>24</xdr:col>
      <xdr:colOff>63500</xdr:colOff>
      <xdr:row>96</xdr:row>
      <xdr:rowOff>212</xdr:rowOff>
    </xdr:to>
    <xdr:cxnSp macro="">
      <xdr:nvCxnSpPr>
        <xdr:cNvPr id="229" name="直線コネクタ 228"/>
        <xdr:cNvCxnSpPr/>
      </xdr:nvCxnSpPr>
      <xdr:spPr>
        <a:xfrm flipV="1">
          <a:off x="3797300" y="15688227"/>
          <a:ext cx="838200" cy="7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xdr:rowOff>
    </xdr:from>
    <xdr:to>
      <xdr:col>19</xdr:col>
      <xdr:colOff>177800</xdr:colOff>
      <xdr:row>97</xdr:row>
      <xdr:rowOff>90585</xdr:rowOff>
    </xdr:to>
    <xdr:cxnSp macro="">
      <xdr:nvCxnSpPr>
        <xdr:cNvPr id="232" name="直線コネクタ 231"/>
        <xdr:cNvCxnSpPr/>
      </xdr:nvCxnSpPr>
      <xdr:spPr>
        <a:xfrm flipV="1">
          <a:off x="2908300" y="16459412"/>
          <a:ext cx="889000" cy="2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90585</xdr:rowOff>
    </xdr:from>
    <xdr:to>
      <xdr:col>15</xdr:col>
      <xdr:colOff>50800</xdr:colOff>
      <xdr:row>98</xdr:row>
      <xdr:rowOff>13063</xdr:rowOff>
    </xdr:to>
    <xdr:cxnSp macro="">
      <xdr:nvCxnSpPr>
        <xdr:cNvPr id="235" name="直線コネクタ 234"/>
        <xdr:cNvCxnSpPr/>
      </xdr:nvCxnSpPr>
      <xdr:spPr>
        <a:xfrm flipV="1">
          <a:off x="2019300" y="16721235"/>
          <a:ext cx="889000" cy="9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13063</xdr:rowOff>
    </xdr:from>
    <xdr:to>
      <xdr:col>10</xdr:col>
      <xdr:colOff>114300</xdr:colOff>
      <xdr:row>98</xdr:row>
      <xdr:rowOff>22901</xdr:rowOff>
    </xdr:to>
    <xdr:cxnSp macro="">
      <xdr:nvCxnSpPr>
        <xdr:cNvPr id="238" name="直線コネクタ 237"/>
        <xdr:cNvCxnSpPr/>
      </xdr:nvCxnSpPr>
      <xdr:spPr>
        <a:xfrm flipV="1">
          <a:off x="1130300" y="16815163"/>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52222</xdr:rowOff>
    </xdr:from>
    <xdr:ext cx="534377" cy="259045"/>
    <xdr:sp macro="" textlink="">
      <xdr:nvSpPr>
        <xdr:cNvPr id="240" name="テキスト ボックス 239"/>
        <xdr:cNvSpPr txBox="1"/>
      </xdr:nvSpPr>
      <xdr:spPr>
        <a:xfrm>
          <a:off x="1752111" y="165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35477</xdr:rowOff>
    </xdr:from>
    <xdr:to>
      <xdr:col>24</xdr:col>
      <xdr:colOff>114300</xdr:colOff>
      <xdr:row>91</xdr:row>
      <xdr:rowOff>137077</xdr:rowOff>
    </xdr:to>
    <xdr:sp macro="" textlink="">
      <xdr:nvSpPr>
        <xdr:cNvPr id="248" name="楕円 247"/>
        <xdr:cNvSpPr/>
      </xdr:nvSpPr>
      <xdr:spPr>
        <a:xfrm>
          <a:off x="4584700" y="156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159954</xdr:rowOff>
    </xdr:from>
    <xdr:ext cx="599010" cy="259045"/>
    <xdr:sp macro="" textlink="">
      <xdr:nvSpPr>
        <xdr:cNvPr id="249" name="衛生費該当値テキスト"/>
        <xdr:cNvSpPr txBox="1"/>
      </xdr:nvSpPr>
      <xdr:spPr>
        <a:xfrm>
          <a:off x="4686300" y="1559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120862</xdr:rowOff>
    </xdr:from>
    <xdr:to>
      <xdr:col>20</xdr:col>
      <xdr:colOff>38100</xdr:colOff>
      <xdr:row>96</xdr:row>
      <xdr:rowOff>51012</xdr:rowOff>
    </xdr:to>
    <xdr:sp macro="" textlink="">
      <xdr:nvSpPr>
        <xdr:cNvPr id="250" name="楕円 249"/>
        <xdr:cNvSpPr/>
      </xdr:nvSpPr>
      <xdr:spPr>
        <a:xfrm>
          <a:off x="3746500" y="1640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67539</xdr:rowOff>
    </xdr:from>
    <xdr:ext cx="599010" cy="259045"/>
    <xdr:sp macro="" textlink="">
      <xdr:nvSpPr>
        <xdr:cNvPr id="251" name="テキスト ボックス 250"/>
        <xdr:cNvSpPr txBox="1"/>
      </xdr:nvSpPr>
      <xdr:spPr>
        <a:xfrm>
          <a:off x="3497795" y="1618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39785</xdr:rowOff>
    </xdr:from>
    <xdr:to>
      <xdr:col>15</xdr:col>
      <xdr:colOff>101600</xdr:colOff>
      <xdr:row>97</xdr:row>
      <xdr:rowOff>141385</xdr:rowOff>
    </xdr:to>
    <xdr:sp macro="" textlink="">
      <xdr:nvSpPr>
        <xdr:cNvPr id="252" name="楕円 251"/>
        <xdr:cNvSpPr/>
      </xdr:nvSpPr>
      <xdr:spPr>
        <a:xfrm>
          <a:off x="2857500" y="166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132512</xdr:rowOff>
    </xdr:from>
    <xdr:ext cx="534377" cy="259045"/>
    <xdr:sp macro="" textlink="">
      <xdr:nvSpPr>
        <xdr:cNvPr id="253" name="テキスト ボックス 252"/>
        <xdr:cNvSpPr txBox="1"/>
      </xdr:nvSpPr>
      <xdr:spPr>
        <a:xfrm>
          <a:off x="2641111" y="167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133713</xdr:rowOff>
    </xdr:from>
    <xdr:to>
      <xdr:col>10</xdr:col>
      <xdr:colOff>165100</xdr:colOff>
      <xdr:row>98</xdr:row>
      <xdr:rowOff>63863</xdr:rowOff>
    </xdr:to>
    <xdr:sp macro="" textlink="">
      <xdr:nvSpPr>
        <xdr:cNvPr id="254" name="楕円 253"/>
        <xdr:cNvSpPr/>
      </xdr:nvSpPr>
      <xdr:spPr>
        <a:xfrm>
          <a:off x="1968500" y="167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54990</xdr:rowOff>
    </xdr:from>
    <xdr:ext cx="534377" cy="259045"/>
    <xdr:sp macro="" textlink="">
      <xdr:nvSpPr>
        <xdr:cNvPr id="255" name="テキスト ボックス 254"/>
        <xdr:cNvSpPr txBox="1"/>
      </xdr:nvSpPr>
      <xdr:spPr>
        <a:xfrm>
          <a:off x="1752111" y="168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143551</xdr:rowOff>
    </xdr:from>
    <xdr:to>
      <xdr:col>6</xdr:col>
      <xdr:colOff>38100</xdr:colOff>
      <xdr:row>98</xdr:row>
      <xdr:rowOff>73701</xdr:rowOff>
    </xdr:to>
    <xdr:sp macro="" textlink="">
      <xdr:nvSpPr>
        <xdr:cNvPr id="256" name="楕円 255"/>
        <xdr:cNvSpPr/>
      </xdr:nvSpPr>
      <xdr:spPr>
        <a:xfrm>
          <a:off x="1079500" y="167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64828</xdr:rowOff>
    </xdr:from>
    <xdr:ext cx="534377" cy="259045"/>
    <xdr:sp macro="" textlink="">
      <xdr:nvSpPr>
        <xdr:cNvPr id="257" name="テキスト ボックス 256"/>
        <xdr:cNvSpPr txBox="1"/>
      </xdr:nvSpPr>
      <xdr:spPr>
        <a:xfrm>
          <a:off x="863111" y="168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132271</xdr:rowOff>
    </xdr:from>
    <xdr:to>
      <xdr:col>54</xdr:col>
      <xdr:colOff>189865</xdr:colOff>
      <xdr:row>39</xdr:row>
      <xdr:rowOff>44450</xdr:rowOff>
    </xdr:to>
    <xdr:cxnSp macro="">
      <xdr:nvCxnSpPr>
        <xdr:cNvPr id="281" name="直線コネクタ 280"/>
        <xdr:cNvCxnSpPr/>
      </xdr:nvCxnSpPr>
      <xdr:spPr>
        <a:xfrm flipV="1">
          <a:off x="10475595" y="6304471"/>
          <a:ext cx="1270" cy="42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77055</xdr:rowOff>
    </xdr:from>
    <xdr:ext cx="249299" cy="259045"/>
    <xdr:sp macro="" textlink="">
      <xdr:nvSpPr>
        <xdr:cNvPr id="282" name="労働費最小値テキスト"/>
        <xdr:cNvSpPr txBox="1"/>
      </xdr:nvSpPr>
      <xdr:spPr>
        <a:xfrm>
          <a:off x="10528300" y="6763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78948</xdr:rowOff>
    </xdr:from>
    <xdr:ext cx="534377" cy="259045"/>
    <xdr:sp macro="" textlink="">
      <xdr:nvSpPr>
        <xdr:cNvPr id="284" name="労働費最大値テキスト"/>
        <xdr:cNvSpPr txBox="1"/>
      </xdr:nvSpPr>
      <xdr:spPr>
        <a:xfrm>
          <a:off x="10528300" y="6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132271</xdr:rowOff>
    </xdr:from>
    <xdr:to>
      <xdr:col>55</xdr:col>
      <xdr:colOff>88900</xdr:colOff>
      <xdr:row>36</xdr:row>
      <xdr:rowOff>132271</xdr:rowOff>
    </xdr:to>
    <xdr:cxnSp macro="">
      <xdr:nvCxnSpPr>
        <xdr:cNvPr id="285" name="直線コネクタ 284"/>
        <xdr:cNvCxnSpPr/>
      </xdr:nvCxnSpPr>
      <xdr:spPr>
        <a:xfrm>
          <a:off x="10388600" y="630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39</xdr:row>
      <xdr:rowOff>44450</xdr:rowOff>
    </xdr:to>
    <xdr:cxnSp macro="">
      <xdr:nvCxnSpPr>
        <xdr:cNvPr id="286" name="直線コネクタ 285"/>
        <xdr:cNvCxnSpPr/>
      </xdr:nvCxnSpPr>
      <xdr:spPr>
        <a:xfrm>
          <a:off x="9639300" y="6418961"/>
          <a:ext cx="8382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165955</xdr:rowOff>
    </xdr:from>
    <xdr:ext cx="378565" cy="259045"/>
    <xdr:sp macro="" textlink="">
      <xdr:nvSpPr>
        <xdr:cNvPr id="287" name="労働費平均値テキスト"/>
        <xdr:cNvSpPr txBox="1"/>
      </xdr:nvSpPr>
      <xdr:spPr>
        <a:xfrm>
          <a:off x="10528300" y="6509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143078</xdr:rowOff>
    </xdr:from>
    <xdr:to>
      <xdr:col>55</xdr:col>
      <xdr:colOff>50800</xdr:colOff>
      <xdr:row>39</xdr:row>
      <xdr:rowOff>73228</xdr:rowOff>
    </xdr:to>
    <xdr:sp macro="" textlink="">
      <xdr:nvSpPr>
        <xdr:cNvPr id="288" name="フローチャート: 判断 287"/>
        <xdr:cNvSpPr/>
      </xdr:nvSpPr>
      <xdr:spPr>
        <a:xfrm>
          <a:off x="10426700" y="6658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42354</xdr:rowOff>
    </xdr:from>
    <xdr:to>
      <xdr:col>50</xdr:col>
      <xdr:colOff>114300</xdr:colOff>
      <xdr:row>37</xdr:row>
      <xdr:rowOff>75311</xdr:rowOff>
    </xdr:to>
    <xdr:cxnSp macro="">
      <xdr:nvCxnSpPr>
        <xdr:cNvPr id="289" name="直線コネクタ 288"/>
        <xdr:cNvCxnSpPr/>
      </xdr:nvCxnSpPr>
      <xdr:spPr>
        <a:xfrm>
          <a:off x="8750300" y="552875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146774</xdr:rowOff>
    </xdr:from>
    <xdr:to>
      <xdr:col>50</xdr:col>
      <xdr:colOff>165100</xdr:colOff>
      <xdr:row>39</xdr:row>
      <xdr:rowOff>76924</xdr:rowOff>
    </xdr:to>
    <xdr:sp macro="" textlink="">
      <xdr:nvSpPr>
        <xdr:cNvPr id="290" name="フローチャート: 判断 289"/>
        <xdr:cNvSpPr/>
      </xdr:nvSpPr>
      <xdr:spPr>
        <a:xfrm>
          <a:off x="9588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68051</xdr:rowOff>
    </xdr:from>
    <xdr:ext cx="378565" cy="259045"/>
    <xdr:sp macro="" textlink="">
      <xdr:nvSpPr>
        <xdr:cNvPr id="291" name="テキスト ボックス 290"/>
        <xdr:cNvSpPr txBox="1"/>
      </xdr:nvSpPr>
      <xdr:spPr>
        <a:xfrm>
          <a:off x="9450017" y="67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78054</xdr:rowOff>
    </xdr:from>
    <xdr:to>
      <xdr:col>45</xdr:col>
      <xdr:colOff>177800</xdr:colOff>
      <xdr:row>32</xdr:row>
      <xdr:rowOff>42354</xdr:rowOff>
    </xdr:to>
    <xdr:cxnSp macro="">
      <xdr:nvCxnSpPr>
        <xdr:cNvPr id="292" name="直線コネクタ 291"/>
        <xdr:cNvCxnSpPr/>
      </xdr:nvCxnSpPr>
      <xdr:spPr>
        <a:xfrm>
          <a:off x="7861300" y="5393004"/>
          <a:ext cx="889000" cy="1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120485</xdr:rowOff>
    </xdr:from>
    <xdr:to>
      <xdr:col>46</xdr:col>
      <xdr:colOff>38100</xdr:colOff>
      <xdr:row>39</xdr:row>
      <xdr:rowOff>50635</xdr:rowOff>
    </xdr:to>
    <xdr:sp macro="" textlink="">
      <xdr:nvSpPr>
        <xdr:cNvPr id="293" name="フローチャート: 判断 292"/>
        <xdr:cNvSpPr/>
      </xdr:nvSpPr>
      <xdr:spPr>
        <a:xfrm>
          <a:off x="8699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41762</xdr:rowOff>
    </xdr:from>
    <xdr:ext cx="469744" cy="259045"/>
    <xdr:sp macro="" textlink="">
      <xdr:nvSpPr>
        <xdr:cNvPr id="294" name="テキスト ボックス 293"/>
        <xdr:cNvSpPr txBox="1"/>
      </xdr:nvSpPr>
      <xdr:spPr>
        <a:xfrm>
          <a:off x="8515428"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104648</xdr:rowOff>
    </xdr:from>
    <xdr:to>
      <xdr:col>41</xdr:col>
      <xdr:colOff>50800</xdr:colOff>
      <xdr:row>31</xdr:row>
      <xdr:rowOff>78054</xdr:rowOff>
    </xdr:to>
    <xdr:cxnSp macro="">
      <xdr:nvCxnSpPr>
        <xdr:cNvPr id="295" name="直線コネクタ 294"/>
        <xdr:cNvCxnSpPr/>
      </xdr:nvCxnSpPr>
      <xdr:spPr>
        <a:xfrm>
          <a:off x="6972300" y="5248148"/>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77889</xdr:rowOff>
    </xdr:from>
    <xdr:to>
      <xdr:col>41</xdr:col>
      <xdr:colOff>101600</xdr:colOff>
      <xdr:row>39</xdr:row>
      <xdr:rowOff>8039</xdr:rowOff>
    </xdr:to>
    <xdr:sp macro="" textlink="">
      <xdr:nvSpPr>
        <xdr:cNvPr id="296" name="フローチャート: 判断 295"/>
        <xdr:cNvSpPr/>
      </xdr:nvSpPr>
      <xdr:spPr>
        <a:xfrm>
          <a:off x="7810500" y="659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170616</xdr:rowOff>
    </xdr:from>
    <xdr:ext cx="469744" cy="259045"/>
    <xdr:sp macro="" textlink="">
      <xdr:nvSpPr>
        <xdr:cNvPr id="297" name="テキスト ボックス 296"/>
        <xdr:cNvSpPr txBox="1"/>
      </xdr:nvSpPr>
      <xdr:spPr>
        <a:xfrm>
          <a:off x="7626428" y="66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54267</xdr:rowOff>
    </xdr:from>
    <xdr:to>
      <xdr:col>36</xdr:col>
      <xdr:colOff>165100</xdr:colOff>
      <xdr:row>38</xdr:row>
      <xdr:rowOff>155867</xdr:rowOff>
    </xdr:to>
    <xdr:sp macro="" textlink="">
      <xdr:nvSpPr>
        <xdr:cNvPr id="298" name="フローチャート: 判断 297"/>
        <xdr:cNvSpPr/>
      </xdr:nvSpPr>
      <xdr:spPr>
        <a:xfrm>
          <a:off x="6921500" y="656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146994</xdr:rowOff>
    </xdr:from>
    <xdr:ext cx="469744" cy="259045"/>
    <xdr:sp macro="" textlink="">
      <xdr:nvSpPr>
        <xdr:cNvPr id="299" name="テキスト ボックス 298"/>
        <xdr:cNvSpPr txBox="1"/>
      </xdr:nvSpPr>
      <xdr:spPr>
        <a:xfrm>
          <a:off x="6737428" y="666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121505</xdr:rowOff>
    </xdr:from>
    <xdr:ext cx="249299" cy="259045"/>
    <xdr:sp macro="" textlink="">
      <xdr:nvSpPr>
        <xdr:cNvPr id="306" name="労働費該当値テキスト"/>
        <xdr:cNvSpPr txBox="1"/>
      </xdr:nvSpPr>
      <xdr:spPr>
        <a:xfrm>
          <a:off x="10528300" y="6636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24511</xdr:rowOff>
    </xdr:from>
    <xdr:to>
      <xdr:col>50</xdr:col>
      <xdr:colOff>165100</xdr:colOff>
      <xdr:row>37</xdr:row>
      <xdr:rowOff>126111</xdr:rowOff>
    </xdr:to>
    <xdr:sp macro="" textlink="">
      <xdr:nvSpPr>
        <xdr:cNvPr id="307" name="楕円 306"/>
        <xdr:cNvSpPr/>
      </xdr:nvSpPr>
      <xdr:spPr>
        <a:xfrm>
          <a:off x="958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142638</xdr:rowOff>
    </xdr:from>
    <xdr:ext cx="469744" cy="259045"/>
    <xdr:sp macro="" textlink="">
      <xdr:nvSpPr>
        <xdr:cNvPr id="308" name="テキスト ボックス 307"/>
        <xdr:cNvSpPr txBox="1"/>
      </xdr:nvSpPr>
      <xdr:spPr>
        <a:xfrm>
          <a:off x="9404428" y="61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163004</xdr:rowOff>
    </xdr:from>
    <xdr:to>
      <xdr:col>46</xdr:col>
      <xdr:colOff>38100</xdr:colOff>
      <xdr:row>32</xdr:row>
      <xdr:rowOff>93154</xdr:rowOff>
    </xdr:to>
    <xdr:sp macro="" textlink="">
      <xdr:nvSpPr>
        <xdr:cNvPr id="309" name="楕円 308"/>
        <xdr:cNvSpPr/>
      </xdr:nvSpPr>
      <xdr:spPr>
        <a:xfrm>
          <a:off x="8699500" y="54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109681</xdr:rowOff>
    </xdr:from>
    <xdr:ext cx="534377" cy="259045"/>
    <xdr:sp macro="" textlink="">
      <xdr:nvSpPr>
        <xdr:cNvPr id="310" name="テキスト ボックス 309"/>
        <xdr:cNvSpPr txBox="1"/>
      </xdr:nvSpPr>
      <xdr:spPr>
        <a:xfrm>
          <a:off x="8483111" y="52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27254</xdr:rowOff>
    </xdr:from>
    <xdr:to>
      <xdr:col>41</xdr:col>
      <xdr:colOff>101600</xdr:colOff>
      <xdr:row>31</xdr:row>
      <xdr:rowOff>128854</xdr:rowOff>
    </xdr:to>
    <xdr:sp macro="" textlink="">
      <xdr:nvSpPr>
        <xdr:cNvPr id="311" name="楕円 310"/>
        <xdr:cNvSpPr/>
      </xdr:nvSpPr>
      <xdr:spPr>
        <a:xfrm>
          <a:off x="7810500" y="53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145381</xdr:rowOff>
    </xdr:from>
    <xdr:ext cx="534377" cy="259045"/>
    <xdr:sp macro="" textlink="">
      <xdr:nvSpPr>
        <xdr:cNvPr id="312" name="テキスト ボックス 311"/>
        <xdr:cNvSpPr txBox="1"/>
      </xdr:nvSpPr>
      <xdr:spPr>
        <a:xfrm>
          <a:off x="7594111" y="51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53848</xdr:rowOff>
    </xdr:from>
    <xdr:to>
      <xdr:col>36</xdr:col>
      <xdr:colOff>165100</xdr:colOff>
      <xdr:row>30</xdr:row>
      <xdr:rowOff>155448</xdr:rowOff>
    </xdr:to>
    <xdr:sp macro="" textlink="">
      <xdr:nvSpPr>
        <xdr:cNvPr id="313" name="楕円 312"/>
        <xdr:cNvSpPr/>
      </xdr:nvSpPr>
      <xdr:spPr>
        <a:xfrm>
          <a:off x="6921500" y="51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525</xdr:rowOff>
    </xdr:from>
    <xdr:ext cx="534377" cy="259045"/>
    <xdr:sp macro="" textlink="">
      <xdr:nvSpPr>
        <xdr:cNvPr id="314" name="テキスト ボックス 313"/>
        <xdr:cNvSpPr txBox="1"/>
      </xdr:nvSpPr>
      <xdr:spPr>
        <a:xfrm>
          <a:off x="6705111" y="49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16562</xdr:rowOff>
    </xdr:from>
    <xdr:to>
      <xdr:col>55</xdr:col>
      <xdr:colOff>0</xdr:colOff>
      <xdr:row>58</xdr:row>
      <xdr:rowOff>87301</xdr:rowOff>
    </xdr:to>
    <xdr:cxnSp macro="">
      <xdr:nvCxnSpPr>
        <xdr:cNvPr id="343" name="直線コネクタ 342"/>
        <xdr:cNvCxnSpPr/>
      </xdr:nvCxnSpPr>
      <xdr:spPr>
        <a:xfrm flipV="1">
          <a:off x="9639300" y="9446312"/>
          <a:ext cx="838200" cy="5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141472</xdr:rowOff>
    </xdr:from>
    <xdr:to>
      <xdr:col>50</xdr:col>
      <xdr:colOff>114300</xdr:colOff>
      <xdr:row>58</xdr:row>
      <xdr:rowOff>87301</xdr:rowOff>
    </xdr:to>
    <xdr:cxnSp macro="">
      <xdr:nvCxnSpPr>
        <xdr:cNvPr id="346" name="直線コネクタ 345"/>
        <xdr:cNvCxnSpPr/>
      </xdr:nvCxnSpPr>
      <xdr:spPr>
        <a:xfrm>
          <a:off x="8750300" y="9914122"/>
          <a:ext cx="889000" cy="1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119415</xdr:rowOff>
    </xdr:from>
    <xdr:to>
      <xdr:col>45</xdr:col>
      <xdr:colOff>177800</xdr:colOff>
      <xdr:row>57</xdr:row>
      <xdr:rowOff>141472</xdr:rowOff>
    </xdr:to>
    <xdr:cxnSp macro="">
      <xdr:nvCxnSpPr>
        <xdr:cNvPr id="349" name="直線コネクタ 348"/>
        <xdr:cNvCxnSpPr/>
      </xdr:nvCxnSpPr>
      <xdr:spPr>
        <a:xfrm>
          <a:off x="7861300" y="9892065"/>
          <a:ext cx="889000" cy="2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119415</xdr:rowOff>
    </xdr:from>
    <xdr:to>
      <xdr:col>41</xdr:col>
      <xdr:colOff>50800</xdr:colOff>
      <xdr:row>58</xdr:row>
      <xdr:rowOff>71608</xdr:rowOff>
    </xdr:to>
    <xdr:cxnSp macro="">
      <xdr:nvCxnSpPr>
        <xdr:cNvPr id="352" name="直線コネクタ 351"/>
        <xdr:cNvCxnSpPr/>
      </xdr:nvCxnSpPr>
      <xdr:spPr>
        <a:xfrm flipV="1">
          <a:off x="6972300" y="9892065"/>
          <a:ext cx="889000" cy="1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7304</xdr:rowOff>
    </xdr:from>
    <xdr:ext cx="534377" cy="259045"/>
    <xdr:sp macro="" textlink="">
      <xdr:nvSpPr>
        <xdr:cNvPr id="354" name="テキスト ボックス 353"/>
        <xdr:cNvSpPr txBox="1"/>
      </xdr:nvSpPr>
      <xdr:spPr>
        <a:xfrm>
          <a:off x="7594111" y="101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137212</xdr:rowOff>
    </xdr:from>
    <xdr:to>
      <xdr:col>55</xdr:col>
      <xdr:colOff>50800</xdr:colOff>
      <xdr:row>55</xdr:row>
      <xdr:rowOff>67362</xdr:rowOff>
    </xdr:to>
    <xdr:sp macro="" textlink="">
      <xdr:nvSpPr>
        <xdr:cNvPr id="362" name="楕円 361"/>
        <xdr:cNvSpPr/>
      </xdr:nvSpPr>
      <xdr:spPr>
        <a:xfrm>
          <a:off x="10426700" y="93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160089</xdr:rowOff>
    </xdr:from>
    <xdr:ext cx="599010" cy="259045"/>
    <xdr:sp macro="" textlink="">
      <xdr:nvSpPr>
        <xdr:cNvPr id="363" name="農林水産業費該当値テキスト"/>
        <xdr:cNvSpPr txBox="1"/>
      </xdr:nvSpPr>
      <xdr:spPr>
        <a:xfrm>
          <a:off x="10528300" y="924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36501</xdr:rowOff>
    </xdr:from>
    <xdr:to>
      <xdr:col>50</xdr:col>
      <xdr:colOff>165100</xdr:colOff>
      <xdr:row>58</xdr:row>
      <xdr:rowOff>138101</xdr:rowOff>
    </xdr:to>
    <xdr:sp macro="" textlink="">
      <xdr:nvSpPr>
        <xdr:cNvPr id="364" name="楕円 363"/>
        <xdr:cNvSpPr/>
      </xdr:nvSpPr>
      <xdr:spPr>
        <a:xfrm>
          <a:off x="9588500" y="99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154628</xdr:rowOff>
    </xdr:from>
    <xdr:ext cx="599010" cy="259045"/>
    <xdr:sp macro="" textlink="">
      <xdr:nvSpPr>
        <xdr:cNvPr id="365" name="テキスト ボックス 364"/>
        <xdr:cNvSpPr txBox="1"/>
      </xdr:nvSpPr>
      <xdr:spPr>
        <a:xfrm>
          <a:off x="9339795" y="97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90672</xdr:rowOff>
    </xdr:from>
    <xdr:to>
      <xdr:col>46</xdr:col>
      <xdr:colOff>38100</xdr:colOff>
      <xdr:row>58</xdr:row>
      <xdr:rowOff>20822</xdr:rowOff>
    </xdr:to>
    <xdr:sp macro="" textlink="">
      <xdr:nvSpPr>
        <xdr:cNvPr id="366" name="楕円 365"/>
        <xdr:cNvSpPr/>
      </xdr:nvSpPr>
      <xdr:spPr>
        <a:xfrm>
          <a:off x="8699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37349</xdr:rowOff>
    </xdr:from>
    <xdr:ext cx="599010" cy="259045"/>
    <xdr:sp macro="" textlink="">
      <xdr:nvSpPr>
        <xdr:cNvPr id="367" name="テキスト ボックス 366"/>
        <xdr:cNvSpPr txBox="1"/>
      </xdr:nvSpPr>
      <xdr:spPr>
        <a:xfrm>
          <a:off x="8450795" y="963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68615</xdr:rowOff>
    </xdr:from>
    <xdr:to>
      <xdr:col>41</xdr:col>
      <xdr:colOff>101600</xdr:colOff>
      <xdr:row>57</xdr:row>
      <xdr:rowOff>170215</xdr:rowOff>
    </xdr:to>
    <xdr:sp macro="" textlink="">
      <xdr:nvSpPr>
        <xdr:cNvPr id="368" name="楕円 367"/>
        <xdr:cNvSpPr/>
      </xdr:nvSpPr>
      <xdr:spPr>
        <a:xfrm>
          <a:off x="7810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15292</xdr:rowOff>
    </xdr:from>
    <xdr:ext cx="599010" cy="259045"/>
    <xdr:sp macro="" textlink="">
      <xdr:nvSpPr>
        <xdr:cNvPr id="369" name="テキスト ボックス 368"/>
        <xdr:cNvSpPr txBox="1"/>
      </xdr:nvSpPr>
      <xdr:spPr>
        <a:xfrm>
          <a:off x="7561795" y="961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20808</xdr:rowOff>
    </xdr:from>
    <xdr:to>
      <xdr:col>36</xdr:col>
      <xdr:colOff>165100</xdr:colOff>
      <xdr:row>58</xdr:row>
      <xdr:rowOff>122408</xdr:rowOff>
    </xdr:to>
    <xdr:sp macro="" textlink="">
      <xdr:nvSpPr>
        <xdr:cNvPr id="370" name="楕円 369"/>
        <xdr:cNvSpPr/>
      </xdr:nvSpPr>
      <xdr:spPr>
        <a:xfrm>
          <a:off x="6921500" y="99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138935</xdr:rowOff>
    </xdr:from>
    <xdr:ext cx="599010" cy="259045"/>
    <xdr:sp macro="" textlink="">
      <xdr:nvSpPr>
        <xdr:cNvPr id="371" name="テキスト ボックス 370"/>
        <xdr:cNvSpPr txBox="1"/>
      </xdr:nvSpPr>
      <xdr:spPr>
        <a:xfrm>
          <a:off x="6672795" y="974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146656</xdr:rowOff>
    </xdr:from>
    <xdr:to>
      <xdr:col>55</xdr:col>
      <xdr:colOff>0</xdr:colOff>
      <xdr:row>75</xdr:row>
      <xdr:rowOff>3471</xdr:rowOff>
    </xdr:to>
    <xdr:cxnSp macro="">
      <xdr:nvCxnSpPr>
        <xdr:cNvPr id="402" name="直線コネクタ 401"/>
        <xdr:cNvCxnSpPr/>
      </xdr:nvCxnSpPr>
      <xdr:spPr>
        <a:xfrm>
          <a:off x="9639300" y="12833956"/>
          <a:ext cx="838200" cy="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146656</xdr:rowOff>
    </xdr:from>
    <xdr:to>
      <xdr:col>50</xdr:col>
      <xdr:colOff>114300</xdr:colOff>
      <xdr:row>75</xdr:row>
      <xdr:rowOff>166903</xdr:rowOff>
    </xdr:to>
    <xdr:cxnSp macro="">
      <xdr:nvCxnSpPr>
        <xdr:cNvPr id="405" name="直線コネクタ 404"/>
        <xdr:cNvCxnSpPr/>
      </xdr:nvCxnSpPr>
      <xdr:spPr>
        <a:xfrm flipV="1">
          <a:off x="8750300" y="12833956"/>
          <a:ext cx="8890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166903</xdr:rowOff>
    </xdr:from>
    <xdr:to>
      <xdr:col>45</xdr:col>
      <xdr:colOff>177800</xdr:colOff>
      <xdr:row>76</xdr:row>
      <xdr:rowOff>121918</xdr:rowOff>
    </xdr:to>
    <xdr:cxnSp macro="">
      <xdr:nvCxnSpPr>
        <xdr:cNvPr id="408" name="直線コネクタ 407"/>
        <xdr:cNvCxnSpPr/>
      </xdr:nvCxnSpPr>
      <xdr:spPr>
        <a:xfrm flipV="1">
          <a:off x="7861300" y="13025653"/>
          <a:ext cx="889000" cy="1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121918</xdr:rowOff>
    </xdr:from>
    <xdr:to>
      <xdr:col>41</xdr:col>
      <xdr:colOff>50800</xdr:colOff>
      <xdr:row>77</xdr:row>
      <xdr:rowOff>6311</xdr:rowOff>
    </xdr:to>
    <xdr:cxnSp macro="">
      <xdr:nvCxnSpPr>
        <xdr:cNvPr id="411" name="直線コネクタ 410"/>
        <xdr:cNvCxnSpPr/>
      </xdr:nvCxnSpPr>
      <xdr:spPr>
        <a:xfrm flipV="1">
          <a:off x="6972300" y="13152118"/>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18783</xdr:rowOff>
    </xdr:from>
    <xdr:ext cx="534377" cy="259045"/>
    <xdr:sp macro="" textlink="">
      <xdr:nvSpPr>
        <xdr:cNvPr id="415" name="テキスト ボックス 414"/>
        <xdr:cNvSpPr txBox="1"/>
      </xdr:nvSpPr>
      <xdr:spPr>
        <a:xfrm>
          <a:off x="6705111" y="13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124121</xdr:rowOff>
    </xdr:from>
    <xdr:to>
      <xdr:col>55</xdr:col>
      <xdr:colOff>50800</xdr:colOff>
      <xdr:row>75</xdr:row>
      <xdr:rowOff>54271</xdr:rowOff>
    </xdr:to>
    <xdr:sp macro="" textlink="">
      <xdr:nvSpPr>
        <xdr:cNvPr id="421" name="楕円 420"/>
        <xdr:cNvSpPr/>
      </xdr:nvSpPr>
      <xdr:spPr>
        <a:xfrm>
          <a:off x="10426700" y="128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146998</xdr:rowOff>
    </xdr:from>
    <xdr:ext cx="534377" cy="259045"/>
    <xdr:sp macro="" textlink="">
      <xdr:nvSpPr>
        <xdr:cNvPr id="422" name="商工費該当値テキスト"/>
        <xdr:cNvSpPr txBox="1"/>
      </xdr:nvSpPr>
      <xdr:spPr>
        <a:xfrm>
          <a:off x="10528300" y="1266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95856</xdr:rowOff>
    </xdr:from>
    <xdr:to>
      <xdr:col>50</xdr:col>
      <xdr:colOff>165100</xdr:colOff>
      <xdr:row>75</xdr:row>
      <xdr:rowOff>26006</xdr:rowOff>
    </xdr:to>
    <xdr:sp macro="" textlink="">
      <xdr:nvSpPr>
        <xdr:cNvPr id="423" name="楕円 422"/>
        <xdr:cNvSpPr/>
      </xdr:nvSpPr>
      <xdr:spPr>
        <a:xfrm>
          <a:off x="9588500" y="12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42533</xdr:rowOff>
    </xdr:from>
    <xdr:ext cx="534377" cy="259045"/>
    <xdr:sp macro="" textlink="">
      <xdr:nvSpPr>
        <xdr:cNvPr id="424" name="テキスト ボックス 423"/>
        <xdr:cNvSpPr txBox="1"/>
      </xdr:nvSpPr>
      <xdr:spPr>
        <a:xfrm>
          <a:off x="9372111" y="125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116104</xdr:rowOff>
    </xdr:from>
    <xdr:to>
      <xdr:col>46</xdr:col>
      <xdr:colOff>38100</xdr:colOff>
      <xdr:row>76</xdr:row>
      <xdr:rowOff>46255</xdr:rowOff>
    </xdr:to>
    <xdr:sp macro="" textlink="">
      <xdr:nvSpPr>
        <xdr:cNvPr id="425" name="楕円 424"/>
        <xdr:cNvSpPr/>
      </xdr:nvSpPr>
      <xdr:spPr>
        <a:xfrm>
          <a:off x="8699500" y="12974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62781</xdr:rowOff>
    </xdr:from>
    <xdr:ext cx="534377" cy="259045"/>
    <xdr:sp macro="" textlink="">
      <xdr:nvSpPr>
        <xdr:cNvPr id="426" name="テキスト ボックス 425"/>
        <xdr:cNvSpPr txBox="1"/>
      </xdr:nvSpPr>
      <xdr:spPr>
        <a:xfrm>
          <a:off x="8483111" y="127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71118</xdr:rowOff>
    </xdr:from>
    <xdr:to>
      <xdr:col>41</xdr:col>
      <xdr:colOff>101600</xdr:colOff>
      <xdr:row>77</xdr:row>
      <xdr:rowOff>1268</xdr:rowOff>
    </xdr:to>
    <xdr:sp macro="" textlink="">
      <xdr:nvSpPr>
        <xdr:cNvPr id="427" name="楕円 426"/>
        <xdr:cNvSpPr/>
      </xdr:nvSpPr>
      <xdr:spPr>
        <a:xfrm>
          <a:off x="7810500" y="131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17795</xdr:rowOff>
    </xdr:from>
    <xdr:ext cx="534377" cy="259045"/>
    <xdr:sp macro="" textlink="">
      <xdr:nvSpPr>
        <xdr:cNvPr id="428" name="テキスト ボックス 427"/>
        <xdr:cNvSpPr txBox="1"/>
      </xdr:nvSpPr>
      <xdr:spPr>
        <a:xfrm>
          <a:off x="7594111" y="1287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126961</xdr:rowOff>
    </xdr:from>
    <xdr:to>
      <xdr:col>36</xdr:col>
      <xdr:colOff>165100</xdr:colOff>
      <xdr:row>77</xdr:row>
      <xdr:rowOff>57111</xdr:rowOff>
    </xdr:to>
    <xdr:sp macro="" textlink="">
      <xdr:nvSpPr>
        <xdr:cNvPr id="429" name="楕円 428"/>
        <xdr:cNvSpPr/>
      </xdr:nvSpPr>
      <xdr:spPr>
        <a:xfrm>
          <a:off x="6921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73639</xdr:rowOff>
    </xdr:from>
    <xdr:ext cx="534377" cy="259045"/>
    <xdr:sp macro="" textlink="">
      <xdr:nvSpPr>
        <xdr:cNvPr id="430" name="テキスト ボックス 429"/>
        <xdr:cNvSpPr txBox="1"/>
      </xdr:nvSpPr>
      <xdr:spPr>
        <a:xfrm>
          <a:off x="6705111" y="129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8722</xdr:rowOff>
    </xdr:from>
    <xdr:to>
      <xdr:col>55</xdr:col>
      <xdr:colOff>0</xdr:colOff>
      <xdr:row>96</xdr:row>
      <xdr:rowOff>85714</xdr:rowOff>
    </xdr:to>
    <xdr:cxnSp macro="">
      <xdr:nvCxnSpPr>
        <xdr:cNvPr id="457" name="直線コネクタ 456"/>
        <xdr:cNvCxnSpPr/>
      </xdr:nvCxnSpPr>
      <xdr:spPr>
        <a:xfrm flipV="1">
          <a:off x="9639300" y="16467922"/>
          <a:ext cx="8382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93139</xdr:rowOff>
    </xdr:from>
    <xdr:to>
      <xdr:col>50</xdr:col>
      <xdr:colOff>114300</xdr:colOff>
      <xdr:row>96</xdr:row>
      <xdr:rowOff>85714</xdr:rowOff>
    </xdr:to>
    <xdr:cxnSp macro="">
      <xdr:nvCxnSpPr>
        <xdr:cNvPr id="460" name="直線コネクタ 459"/>
        <xdr:cNvCxnSpPr/>
      </xdr:nvCxnSpPr>
      <xdr:spPr>
        <a:xfrm>
          <a:off x="8750300" y="16209439"/>
          <a:ext cx="889000" cy="3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93139</xdr:rowOff>
    </xdr:from>
    <xdr:to>
      <xdr:col>45</xdr:col>
      <xdr:colOff>177800</xdr:colOff>
      <xdr:row>95</xdr:row>
      <xdr:rowOff>48923</xdr:rowOff>
    </xdr:to>
    <xdr:cxnSp macro="">
      <xdr:nvCxnSpPr>
        <xdr:cNvPr id="463" name="直線コネクタ 462"/>
        <xdr:cNvCxnSpPr/>
      </xdr:nvCxnSpPr>
      <xdr:spPr>
        <a:xfrm flipV="1">
          <a:off x="7861300" y="16209439"/>
          <a:ext cx="889000" cy="1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125490</xdr:rowOff>
    </xdr:from>
    <xdr:to>
      <xdr:col>41</xdr:col>
      <xdr:colOff>50800</xdr:colOff>
      <xdr:row>95</xdr:row>
      <xdr:rowOff>48923</xdr:rowOff>
    </xdr:to>
    <xdr:cxnSp macro="">
      <xdr:nvCxnSpPr>
        <xdr:cNvPr id="466" name="直線コネクタ 465"/>
        <xdr:cNvCxnSpPr/>
      </xdr:nvCxnSpPr>
      <xdr:spPr>
        <a:xfrm>
          <a:off x="6972300" y="16070340"/>
          <a:ext cx="889000" cy="2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xdr:rowOff>
    </xdr:from>
    <xdr:ext cx="534377" cy="259045"/>
    <xdr:sp macro="" textlink="">
      <xdr:nvSpPr>
        <xdr:cNvPr id="470" name="テキスト ボックス 469"/>
        <xdr:cNvSpPr txBox="1"/>
      </xdr:nvSpPr>
      <xdr:spPr>
        <a:xfrm>
          <a:off x="6705111" y="166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129372</xdr:rowOff>
    </xdr:from>
    <xdr:to>
      <xdr:col>55</xdr:col>
      <xdr:colOff>50800</xdr:colOff>
      <xdr:row>96</xdr:row>
      <xdr:rowOff>59522</xdr:rowOff>
    </xdr:to>
    <xdr:sp macro="" textlink="">
      <xdr:nvSpPr>
        <xdr:cNvPr id="476" name="楕円 475"/>
        <xdr:cNvSpPr/>
      </xdr:nvSpPr>
      <xdr:spPr>
        <a:xfrm>
          <a:off x="10426700" y="16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152249</xdr:rowOff>
    </xdr:from>
    <xdr:ext cx="599010" cy="259045"/>
    <xdr:sp macro="" textlink="">
      <xdr:nvSpPr>
        <xdr:cNvPr id="477" name="土木費該当値テキスト"/>
        <xdr:cNvSpPr txBox="1"/>
      </xdr:nvSpPr>
      <xdr:spPr>
        <a:xfrm>
          <a:off x="10528300" y="162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34914</xdr:rowOff>
    </xdr:from>
    <xdr:to>
      <xdr:col>50</xdr:col>
      <xdr:colOff>165100</xdr:colOff>
      <xdr:row>96</xdr:row>
      <xdr:rowOff>136514</xdr:rowOff>
    </xdr:to>
    <xdr:sp macro="" textlink="">
      <xdr:nvSpPr>
        <xdr:cNvPr id="478" name="楕円 477"/>
        <xdr:cNvSpPr/>
      </xdr:nvSpPr>
      <xdr:spPr>
        <a:xfrm>
          <a:off x="9588500" y="164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127641</xdr:rowOff>
    </xdr:from>
    <xdr:ext cx="534377" cy="259045"/>
    <xdr:sp macro="" textlink="">
      <xdr:nvSpPr>
        <xdr:cNvPr id="479" name="テキスト ボックス 478"/>
        <xdr:cNvSpPr txBox="1"/>
      </xdr:nvSpPr>
      <xdr:spPr>
        <a:xfrm>
          <a:off x="9372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42339</xdr:rowOff>
    </xdr:from>
    <xdr:to>
      <xdr:col>46</xdr:col>
      <xdr:colOff>38100</xdr:colOff>
      <xdr:row>94</xdr:row>
      <xdr:rowOff>143939</xdr:rowOff>
    </xdr:to>
    <xdr:sp macro="" textlink="">
      <xdr:nvSpPr>
        <xdr:cNvPr id="480" name="楕円 479"/>
        <xdr:cNvSpPr/>
      </xdr:nvSpPr>
      <xdr:spPr>
        <a:xfrm>
          <a:off x="8699500" y="161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160466</xdr:rowOff>
    </xdr:from>
    <xdr:ext cx="599010" cy="259045"/>
    <xdr:sp macro="" textlink="">
      <xdr:nvSpPr>
        <xdr:cNvPr id="481" name="テキスト ボックス 480"/>
        <xdr:cNvSpPr txBox="1"/>
      </xdr:nvSpPr>
      <xdr:spPr>
        <a:xfrm>
          <a:off x="8450795" y="1593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169573</xdr:rowOff>
    </xdr:from>
    <xdr:to>
      <xdr:col>41</xdr:col>
      <xdr:colOff>101600</xdr:colOff>
      <xdr:row>95</xdr:row>
      <xdr:rowOff>99723</xdr:rowOff>
    </xdr:to>
    <xdr:sp macro="" textlink="">
      <xdr:nvSpPr>
        <xdr:cNvPr id="482" name="楕円 481"/>
        <xdr:cNvSpPr/>
      </xdr:nvSpPr>
      <xdr:spPr>
        <a:xfrm>
          <a:off x="7810500" y="162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116250</xdr:rowOff>
    </xdr:from>
    <xdr:ext cx="599010" cy="259045"/>
    <xdr:sp macro="" textlink="">
      <xdr:nvSpPr>
        <xdr:cNvPr id="483" name="テキスト ボックス 482"/>
        <xdr:cNvSpPr txBox="1"/>
      </xdr:nvSpPr>
      <xdr:spPr>
        <a:xfrm>
          <a:off x="7561795" y="1606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74690</xdr:rowOff>
    </xdr:from>
    <xdr:to>
      <xdr:col>36</xdr:col>
      <xdr:colOff>165100</xdr:colOff>
      <xdr:row>94</xdr:row>
      <xdr:rowOff>4840</xdr:rowOff>
    </xdr:to>
    <xdr:sp macro="" textlink="">
      <xdr:nvSpPr>
        <xdr:cNvPr id="484" name="楕円 483"/>
        <xdr:cNvSpPr/>
      </xdr:nvSpPr>
      <xdr:spPr>
        <a:xfrm>
          <a:off x="6921500" y="16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21367</xdr:rowOff>
    </xdr:from>
    <xdr:ext cx="599010" cy="259045"/>
    <xdr:sp macro="" textlink="">
      <xdr:nvSpPr>
        <xdr:cNvPr id="485" name="テキスト ボックス 484"/>
        <xdr:cNvSpPr txBox="1"/>
      </xdr:nvSpPr>
      <xdr:spPr>
        <a:xfrm>
          <a:off x="6672795" y="157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94894</xdr:rowOff>
    </xdr:from>
    <xdr:to>
      <xdr:col>85</xdr:col>
      <xdr:colOff>127000</xdr:colOff>
      <xdr:row>36</xdr:row>
      <xdr:rowOff>92075</xdr:rowOff>
    </xdr:to>
    <xdr:cxnSp macro="">
      <xdr:nvCxnSpPr>
        <xdr:cNvPr id="515" name="直線コネクタ 514"/>
        <xdr:cNvCxnSpPr/>
      </xdr:nvCxnSpPr>
      <xdr:spPr>
        <a:xfrm>
          <a:off x="15481300" y="5581294"/>
          <a:ext cx="838200" cy="6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94894</xdr:rowOff>
    </xdr:from>
    <xdr:to>
      <xdr:col>81</xdr:col>
      <xdr:colOff>50800</xdr:colOff>
      <xdr:row>34</xdr:row>
      <xdr:rowOff>124193</xdr:rowOff>
    </xdr:to>
    <xdr:cxnSp macro="">
      <xdr:nvCxnSpPr>
        <xdr:cNvPr id="518" name="直線コネクタ 517"/>
        <xdr:cNvCxnSpPr/>
      </xdr:nvCxnSpPr>
      <xdr:spPr>
        <a:xfrm flipV="1">
          <a:off x="14592300" y="5581294"/>
          <a:ext cx="889000" cy="3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124193</xdr:rowOff>
    </xdr:from>
    <xdr:to>
      <xdr:col>76</xdr:col>
      <xdr:colOff>114300</xdr:colOff>
      <xdr:row>36</xdr:row>
      <xdr:rowOff>137700</xdr:rowOff>
    </xdr:to>
    <xdr:cxnSp macro="">
      <xdr:nvCxnSpPr>
        <xdr:cNvPr id="521" name="直線コネクタ 520"/>
        <xdr:cNvCxnSpPr/>
      </xdr:nvCxnSpPr>
      <xdr:spPr>
        <a:xfrm flipV="1">
          <a:off x="13703300" y="5953493"/>
          <a:ext cx="889000" cy="3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137700</xdr:rowOff>
    </xdr:from>
    <xdr:to>
      <xdr:col>71</xdr:col>
      <xdr:colOff>177800</xdr:colOff>
      <xdr:row>37</xdr:row>
      <xdr:rowOff>13894</xdr:rowOff>
    </xdr:to>
    <xdr:cxnSp macro="">
      <xdr:nvCxnSpPr>
        <xdr:cNvPr id="524" name="直線コネクタ 523"/>
        <xdr:cNvCxnSpPr/>
      </xdr:nvCxnSpPr>
      <xdr:spPr>
        <a:xfrm flipV="1">
          <a:off x="12814300" y="6309900"/>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160120</xdr:rowOff>
    </xdr:from>
    <xdr:ext cx="534377" cy="259045"/>
    <xdr:sp macro="" textlink="">
      <xdr:nvSpPr>
        <xdr:cNvPr id="526" name="テキスト ボックス 525"/>
        <xdr:cNvSpPr txBox="1"/>
      </xdr:nvSpPr>
      <xdr:spPr>
        <a:xfrm>
          <a:off x="13436111" y="65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28" name="テキスト ボックス 527"/>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41275</xdr:rowOff>
    </xdr:from>
    <xdr:to>
      <xdr:col>85</xdr:col>
      <xdr:colOff>177800</xdr:colOff>
      <xdr:row>36</xdr:row>
      <xdr:rowOff>142875</xdr:rowOff>
    </xdr:to>
    <xdr:sp macro="" textlink="">
      <xdr:nvSpPr>
        <xdr:cNvPr id="534" name="楕円 533"/>
        <xdr:cNvSpPr/>
      </xdr:nvSpPr>
      <xdr:spPr>
        <a:xfrm>
          <a:off x="16268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64152</xdr:rowOff>
    </xdr:from>
    <xdr:ext cx="534377" cy="259045"/>
    <xdr:sp macro="" textlink="">
      <xdr:nvSpPr>
        <xdr:cNvPr id="535" name="消防費該当値テキスト"/>
        <xdr:cNvSpPr txBox="1"/>
      </xdr:nvSpPr>
      <xdr:spPr>
        <a:xfrm>
          <a:off x="16370300" y="606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44094</xdr:rowOff>
    </xdr:from>
    <xdr:to>
      <xdr:col>81</xdr:col>
      <xdr:colOff>101600</xdr:colOff>
      <xdr:row>32</xdr:row>
      <xdr:rowOff>145694</xdr:rowOff>
    </xdr:to>
    <xdr:sp macro="" textlink="">
      <xdr:nvSpPr>
        <xdr:cNvPr id="536" name="楕円 535"/>
        <xdr:cNvSpPr/>
      </xdr:nvSpPr>
      <xdr:spPr>
        <a:xfrm>
          <a:off x="15430500" y="55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162221</xdr:rowOff>
    </xdr:from>
    <xdr:ext cx="534377" cy="259045"/>
    <xdr:sp macro="" textlink="">
      <xdr:nvSpPr>
        <xdr:cNvPr id="537" name="テキスト ボックス 536"/>
        <xdr:cNvSpPr txBox="1"/>
      </xdr:nvSpPr>
      <xdr:spPr>
        <a:xfrm>
          <a:off x="15214111" y="530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73393</xdr:rowOff>
    </xdr:from>
    <xdr:to>
      <xdr:col>76</xdr:col>
      <xdr:colOff>165100</xdr:colOff>
      <xdr:row>35</xdr:row>
      <xdr:rowOff>3543</xdr:rowOff>
    </xdr:to>
    <xdr:sp macro="" textlink="">
      <xdr:nvSpPr>
        <xdr:cNvPr id="538" name="楕円 537"/>
        <xdr:cNvSpPr/>
      </xdr:nvSpPr>
      <xdr:spPr>
        <a:xfrm>
          <a:off x="14541500" y="5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20070</xdr:rowOff>
    </xdr:from>
    <xdr:ext cx="534377" cy="259045"/>
    <xdr:sp macro="" textlink="">
      <xdr:nvSpPr>
        <xdr:cNvPr id="539" name="テキスト ボックス 538"/>
        <xdr:cNvSpPr txBox="1"/>
      </xdr:nvSpPr>
      <xdr:spPr>
        <a:xfrm>
          <a:off x="14325111" y="56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86900</xdr:rowOff>
    </xdr:from>
    <xdr:to>
      <xdr:col>72</xdr:col>
      <xdr:colOff>38100</xdr:colOff>
      <xdr:row>37</xdr:row>
      <xdr:rowOff>17050</xdr:rowOff>
    </xdr:to>
    <xdr:sp macro="" textlink="">
      <xdr:nvSpPr>
        <xdr:cNvPr id="540" name="楕円 539"/>
        <xdr:cNvSpPr/>
      </xdr:nvSpPr>
      <xdr:spPr>
        <a:xfrm>
          <a:off x="13652500" y="62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33577</xdr:rowOff>
    </xdr:from>
    <xdr:ext cx="534377" cy="259045"/>
    <xdr:sp macro="" textlink="">
      <xdr:nvSpPr>
        <xdr:cNvPr id="541" name="テキスト ボックス 540"/>
        <xdr:cNvSpPr txBox="1"/>
      </xdr:nvSpPr>
      <xdr:spPr>
        <a:xfrm>
          <a:off x="13436111" y="60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134544</xdr:rowOff>
    </xdr:from>
    <xdr:to>
      <xdr:col>67</xdr:col>
      <xdr:colOff>101600</xdr:colOff>
      <xdr:row>37</xdr:row>
      <xdr:rowOff>64694</xdr:rowOff>
    </xdr:to>
    <xdr:sp macro="" textlink="">
      <xdr:nvSpPr>
        <xdr:cNvPr id="542" name="楕円 541"/>
        <xdr:cNvSpPr/>
      </xdr:nvSpPr>
      <xdr:spPr>
        <a:xfrm>
          <a:off x="12763500" y="63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81221</xdr:rowOff>
    </xdr:from>
    <xdr:ext cx="534377" cy="259045"/>
    <xdr:sp macro="" textlink="">
      <xdr:nvSpPr>
        <xdr:cNvPr id="543" name="テキスト ボックス 542"/>
        <xdr:cNvSpPr txBox="1"/>
      </xdr:nvSpPr>
      <xdr:spPr>
        <a:xfrm>
          <a:off x="12547111" y="60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139471</xdr:rowOff>
    </xdr:from>
    <xdr:to>
      <xdr:col>85</xdr:col>
      <xdr:colOff>127000</xdr:colOff>
      <xdr:row>58</xdr:row>
      <xdr:rowOff>32519</xdr:rowOff>
    </xdr:to>
    <xdr:cxnSp macro="">
      <xdr:nvCxnSpPr>
        <xdr:cNvPr id="574" name="直線コネクタ 573"/>
        <xdr:cNvCxnSpPr/>
      </xdr:nvCxnSpPr>
      <xdr:spPr>
        <a:xfrm>
          <a:off x="15481300" y="9912121"/>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70800</xdr:rowOff>
    </xdr:from>
    <xdr:to>
      <xdr:col>81</xdr:col>
      <xdr:colOff>50800</xdr:colOff>
      <xdr:row>57</xdr:row>
      <xdr:rowOff>139471</xdr:rowOff>
    </xdr:to>
    <xdr:cxnSp macro="">
      <xdr:nvCxnSpPr>
        <xdr:cNvPr id="577" name="直線コネクタ 576"/>
        <xdr:cNvCxnSpPr/>
      </xdr:nvCxnSpPr>
      <xdr:spPr>
        <a:xfrm>
          <a:off x="14592300" y="9843450"/>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33927</xdr:rowOff>
    </xdr:from>
    <xdr:to>
      <xdr:col>76</xdr:col>
      <xdr:colOff>114300</xdr:colOff>
      <xdr:row>57</xdr:row>
      <xdr:rowOff>70800</xdr:rowOff>
    </xdr:to>
    <xdr:cxnSp macro="">
      <xdr:nvCxnSpPr>
        <xdr:cNvPr id="580" name="直線コネクタ 579"/>
        <xdr:cNvCxnSpPr/>
      </xdr:nvCxnSpPr>
      <xdr:spPr>
        <a:xfrm>
          <a:off x="13703300" y="9806577"/>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33927</xdr:rowOff>
    </xdr:from>
    <xdr:to>
      <xdr:col>71</xdr:col>
      <xdr:colOff>177800</xdr:colOff>
      <xdr:row>58</xdr:row>
      <xdr:rowOff>9963</xdr:rowOff>
    </xdr:to>
    <xdr:cxnSp macro="">
      <xdr:nvCxnSpPr>
        <xdr:cNvPr id="583" name="直線コネクタ 582"/>
        <xdr:cNvCxnSpPr/>
      </xdr:nvCxnSpPr>
      <xdr:spPr>
        <a:xfrm flipV="1">
          <a:off x="12814300" y="9806577"/>
          <a:ext cx="889000" cy="14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73489</xdr:rowOff>
    </xdr:from>
    <xdr:ext cx="534377" cy="259045"/>
    <xdr:sp macro="" textlink="">
      <xdr:nvSpPr>
        <xdr:cNvPr id="587" name="テキスト ボックス 586"/>
        <xdr:cNvSpPr txBox="1"/>
      </xdr:nvSpPr>
      <xdr:spPr>
        <a:xfrm>
          <a:off x="12547111" y="100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153169</xdr:rowOff>
    </xdr:from>
    <xdr:to>
      <xdr:col>85</xdr:col>
      <xdr:colOff>177800</xdr:colOff>
      <xdr:row>58</xdr:row>
      <xdr:rowOff>83319</xdr:rowOff>
    </xdr:to>
    <xdr:sp macro="" textlink="">
      <xdr:nvSpPr>
        <xdr:cNvPr id="593" name="楕円 592"/>
        <xdr:cNvSpPr/>
      </xdr:nvSpPr>
      <xdr:spPr>
        <a:xfrm>
          <a:off x="16268700" y="99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131596</xdr:rowOff>
    </xdr:from>
    <xdr:ext cx="534377" cy="259045"/>
    <xdr:sp macro="" textlink="">
      <xdr:nvSpPr>
        <xdr:cNvPr id="594" name="教育費該当値テキスト"/>
        <xdr:cNvSpPr txBox="1"/>
      </xdr:nvSpPr>
      <xdr:spPr>
        <a:xfrm>
          <a:off x="16370300" y="99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88671</xdr:rowOff>
    </xdr:from>
    <xdr:to>
      <xdr:col>81</xdr:col>
      <xdr:colOff>101600</xdr:colOff>
      <xdr:row>58</xdr:row>
      <xdr:rowOff>18821</xdr:rowOff>
    </xdr:to>
    <xdr:sp macro="" textlink="">
      <xdr:nvSpPr>
        <xdr:cNvPr id="595" name="楕円 594"/>
        <xdr:cNvSpPr/>
      </xdr:nvSpPr>
      <xdr:spPr>
        <a:xfrm>
          <a:off x="15430500" y="98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9948</xdr:rowOff>
    </xdr:from>
    <xdr:ext cx="534377" cy="259045"/>
    <xdr:sp macro="" textlink="">
      <xdr:nvSpPr>
        <xdr:cNvPr id="596" name="テキスト ボックス 595"/>
        <xdr:cNvSpPr txBox="1"/>
      </xdr:nvSpPr>
      <xdr:spPr>
        <a:xfrm>
          <a:off x="15214111" y="995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20000</xdr:rowOff>
    </xdr:from>
    <xdr:to>
      <xdr:col>76</xdr:col>
      <xdr:colOff>165100</xdr:colOff>
      <xdr:row>57</xdr:row>
      <xdr:rowOff>121600</xdr:rowOff>
    </xdr:to>
    <xdr:sp macro="" textlink="">
      <xdr:nvSpPr>
        <xdr:cNvPr id="597" name="楕円 596"/>
        <xdr:cNvSpPr/>
      </xdr:nvSpPr>
      <xdr:spPr>
        <a:xfrm>
          <a:off x="14541500" y="97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138127</xdr:rowOff>
    </xdr:from>
    <xdr:ext cx="599010" cy="259045"/>
    <xdr:sp macro="" textlink="">
      <xdr:nvSpPr>
        <xdr:cNvPr id="598" name="テキスト ボックス 597"/>
        <xdr:cNvSpPr txBox="1"/>
      </xdr:nvSpPr>
      <xdr:spPr>
        <a:xfrm>
          <a:off x="14292795" y="95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154577</xdr:rowOff>
    </xdr:from>
    <xdr:to>
      <xdr:col>72</xdr:col>
      <xdr:colOff>38100</xdr:colOff>
      <xdr:row>57</xdr:row>
      <xdr:rowOff>84727</xdr:rowOff>
    </xdr:to>
    <xdr:sp macro="" textlink="">
      <xdr:nvSpPr>
        <xdr:cNvPr id="599" name="楕円 598"/>
        <xdr:cNvSpPr/>
      </xdr:nvSpPr>
      <xdr:spPr>
        <a:xfrm>
          <a:off x="13652500" y="9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101254</xdr:rowOff>
    </xdr:from>
    <xdr:ext cx="599010" cy="259045"/>
    <xdr:sp macro="" textlink="">
      <xdr:nvSpPr>
        <xdr:cNvPr id="600" name="テキスト ボックス 599"/>
        <xdr:cNvSpPr txBox="1"/>
      </xdr:nvSpPr>
      <xdr:spPr>
        <a:xfrm>
          <a:off x="13403795" y="953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130613</xdr:rowOff>
    </xdr:from>
    <xdr:to>
      <xdr:col>67</xdr:col>
      <xdr:colOff>101600</xdr:colOff>
      <xdr:row>58</xdr:row>
      <xdr:rowOff>60763</xdr:rowOff>
    </xdr:to>
    <xdr:sp macro="" textlink="">
      <xdr:nvSpPr>
        <xdr:cNvPr id="601" name="楕円 600"/>
        <xdr:cNvSpPr/>
      </xdr:nvSpPr>
      <xdr:spPr>
        <a:xfrm>
          <a:off x="12763500" y="99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77290</xdr:rowOff>
    </xdr:from>
    <xdr:ext cx="534377" cy="259045"/>
    <xdr:sp macro="" textlink="">
      <xdr:nvSpPr>
        <xdr:cNvPr id="602" name="テキスト ボックス 601"/>
        <xdr:cNvSpPr txBox="1"/>
      </xdr:nvSpPr>
      <xdr:spPr>
        <a:xfrm>
          <a:off x="12547111" y="96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24124</xdr:rowOff>
    </xdr:from>
    <xdr:to>
      <xdr:col>85</xdr:col>
      <xdr:colOff>127000</xdr:colOff>
      <xdr:row>76</xdr:row>
      <xdr:rowOff>54899</xdr:rowOff>
    </xdr:to>
    <xdr:cxnSp macro="">
      <xdr:nvCxnSpPr>
        <xdr:cNvPr id="629" name="直線コネクタ 628"/>
        <xdr:cNvCxnSpPr/>
      </xdr:nvCxnSpPr>
      <xdr:spPr>
        <a:xfrm flipV="1">
          <a:off x="15481300" y="12368524"/>
          <a:ext cx="838200" cy="7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74051</xdr:rowOff>
    </xdr:from>
    <xdr:to>
      <xdr:col>81</xdr:col>
      <xdr:colOff>50800</xdr:colOff>
      <xdr:row>76</xdr:row>
      <xdr:rowOff>54899</xdr:rowOff>
    </xdr:to>
    <xdr:cxnSp macro="">
      <xdr:nvCxnSpPr>
        <xdr:cNvPr id="632" name="直線コネクタ 631"/>
        <xdr:cNvCxnSpPr/>
      </xdr:nvCxnSpPr>
      <xdr:spPr>
        <a:xfrm>
          <a:off x="14592300" y="12932801"/>
          <a:ext cx="889000" cy="1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74051</xdr:rowOff>
    </xdr:from>
    <xdr:to>
      <xdr:col>76</xdr:col>
      <xdr:colOff>114300</xdr:colOff>
      <xdr:row>76</xdr:row>
      <xdr:rowOff>44092</xdr:rowOff>
    </xdr:to>
    <xdr:cxnSp macro="">
      <xdr:nvCxnSpPr>
        <xdr:cNvPr id="635" name="直線コネクタ 634"/>
        <xdr:cNvCxnSpPr/>
      </xdr:nvCxnSpPr>
      <xdr:spPr>
        <a:xfrm flipV="1">
          <a:off x="13703300" y="12932801"/>
          <a:ext cx="889000" cy="1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44092</xdr:rowOff>
    </xdr:from>
    <xdr:to>
      <xdr:col>71</xdr:col>
      <xdr:colOff>177800</xdr:colOff>
      <xdr:row>77</xdr:row>
      <xdr:rowOff>30189</xdr:rowOff>
    </xdr:to>
    <xdr:cxnSp macro="">
      <xdr:nvCxnSpPr>
        <xdr:cNvPr id="638" name="直線コネクタ 637"/>
        <xdr:cNvCxnSpPr/>
      </xdr:nvCxnSpPr>
      <xdr:spPr>
        <a:xfrm flipV="1">
          <a:off x="12814300" y="13074292"/>
          <a:ext cx="889000" cy="15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146598</xdr:rowOff>
    </xdr:from>
    <xdr:ext cx="534377" cy="259045"/>
    <xdr:sp macro="" textlink="">
      <xdr:nvSpPr>
        <xdr:cNvPr id="640" name="テキスト ボックス 639"/>
        <xdr:cNvSpPr txBox="1"/>
      </xdr:nvSpPr>
      <xdr:spPr>
        <a:xfrm>
          <a:off x="13436111" y="135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149813</xdr:rowOff>
    </xdr:from>
    <xdr:ext cx="534377" cy="259045"/>
    <xdr:sp macro="" textlink="">
      <xdr:nvSpPr>
        <xdr:cNvPr id="642" name="テキスト ボックス 641"/>
        <xdr:cNvSpPr txBox="1"/>
      </xdr:nvSpPr>
      <xdr:spPr>
        <a:xfrm>
          <a:off x="12547111" y="13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144774</xdr:rowOff>
    </xdr:from>
    <xdr:to>
      <xdr:col>85</xdr:col>
      <xdr:colOff>177800</xdr:colOff>
      <xdr:row>72</xdr:row>
      <xdr:rowOff>74924</xdr:rowOff>
    </xdr:to>
    <xdr:sp macro="" textlink="">
      <xdr:nvSpPr>
        <xdr:cNvPr id="648" name="楕円 647"/>
        <xdr:cNvSpPr/>
      </xdr:nvSpPr>
      <xdr:spPr>
        <a:xfrm>
          <a:off x="16268700" y="123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97801</xdr:rowOff>
    </xdr:from>
    <xdr:ext cx="599010" cy="259045"/>
    <xdr:sp macro="" textlink="">
      <xdr:nvSpPr>
        <xdr:cNvPr id="649" name="災害復旧費該当値テキスト"/>
        <xdr:cNvSpPr txBox="1"/>
      </xdr:nvSpPr>
      <xdr:spPr>
        <a:xfrm>
          <a:off x="16370300" y="1227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4099</xdr:rowOff>
    </xdr:from>
    <xdr:to>
      <xdr:col>81</xdr:col>
      <xdr:colOff>101600</xdr:colOff>
      <xdr:row>76</xdr:row>
      <xdr:rowOff>105699</xdr:rowOff>
    </xdr:to>
    <xdr:sp macro="" textlink="">
      <xdr:nvSpPr>
        <xdr:cNvPr id="650" name="楕円 649"/>
        <xdr:cNvSpPr/>
      </xdr:nvSpPr>
      <xdr:spPr>
        <a:xfrm>
          <a:off x="15430500" y="130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122225</xdr:rowOff>
    </xdr:from>
    <xdr:ext cx="599010" cy="259045"/>
    <xdr:sp macro="" textlink="">
      <xdr:nvSpPr>
        <xdr:cNvPr id="651" name="テキスト ボックス 650"/>
        <xdr:cNvSpPr txBox="1"/>
      </xdr:nvSpPr>
      <xdr:spPr>
        <a:xfrm>
          <a:off x="15181795" y="128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23251</xdr:rowOff>
    </xdr:from>
    <xdr:to>
      <xdr:col>76</xdr:col>
      <xdr:colOff>165100</xdr:colOff>
      <xdr:row>75</xdr:row>
      <xdr:rowOff>124851</xdr:rowOff>
    </xdr:to>
    <xdr:sp macro="" textlink="">
      <xdr:nvSpPr>
        <xdr:cNvPr id="652" name="楕円 651"/>
        <xdr:cNvSpPr/>
      </xdr:nvSpPr>
      <xdr:spPr>
        <a:xfrm>
          <a:off x="14541500" y="128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141378</xdr:rowOff>
    </xdr:from>
    <xdr:ext cx="599010" cy="259045"/>
    <xdr:sp macro="" textlink="">
      <xdr:nvSpPr>
        <xdr:cNvPr id="653" name="テキスト ボックス 652"/>
        <xdr:cNvSpPr txBox="1"/>
      </xdr:nvSpPr>
      <xdr:spPr>
        <a:xfrm>
          <a:off x="14292795" y="1265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164742</xdr:rowOff>
    </xdr:from>
    <xdr:to>
      <xdr:col>72</xdr:col>
      <xdr:colOff>38100</xdr:colOff>
      <xdr:row>76</xdr:row>
      <xdr:rowOff>94892</xdr:rowOff>
    </xdr:to>
    <xdr:sp macro="" textlink="">
      <xdr:nvSpPr>
        <xdr:cNvPr id="654" name="楕円 653"/>
        <xdr:cNvSpPr/>
      </xdr:nvSpPr>
      <xdr:spPr>
        <a:xfrm>
          <a:off x="13652500" y="130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111420</xdr:rowOff>
    </xdr:from>
    <xdr:ext cx="599010" cy="259045"/>
    <xdr:sp macro="" textlink="">
      <xdr:nvSpPr>
        <xdr:cNvPr id="655" name="テキスト ボックス 654"/>
        <xdr:cNvSpPr txBox="1"/>
      </xdr:nvSpPr>
      <xdr:spPr>
        <a:xfrm>
          <a:off x="13403795" y="1279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150839</xdr:rowOff>
    </xdr:from>
    <xdr:to>
      <xdr:col>67</xdr:col>
      <xdr:colOff>101600</xdr:colOff>
      <xdr:row>77</xdr:row>
      <xdr:rowOff>80989</xdr:rowOff>
    </xdr:to>
    <xdr:sp macro="" textlink="">
      <xdr:nvSpPr>
        <xdr:cNvPr id="656" name="楕円 655"/>
        <xdr:cNvSpPr/>
      </xdr:nvSpPr>
      <xdr:spPr>
        <a:xfrm>
          <a:off x="12763500" y="131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97516</xdr:rowOff>
    </xdr:from>
    <xdr:ext cx="599010" cy="259045"/>
    <xdr:sp macro="" textlink="">
      <xdr:nvSpPr>
        <xdr:cNvPr id="657" name="テキスト ボックス 656"/>
        <xdr:cNvSpPr txBox="1"/>
      </xdr:nvSpPr>
      <xdr:spPr>
        <a:xfrm>
          <a:off x="12514795" y="129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156631</xdr:rowOff>
    </xdr:from>
    <xdr:to>
      <xdr:col>85</xdr:col>
      <xdr:colOff>127000</xdr:colOff>
      <xdr:row>95</xdr:row>
      <xdr:rowOff>101419</xdr:rowOff>
    </xdr:to>
    <xdr:cxnSp macro="">
      <xdr:nvCxnSpPr>
        <xdr:cNvPr id="684" name="直線コネクタ 683"/>
        <xdr:cNvCxnSpPr/>
      </xdr:nvCxnSpPr>
      <xdr:spPr>
        <a:xfrm flipV="1">
          <a:off x="15481300" y="16272931"/>
          <a:ext cx="838200" cy="1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101419</xdr:rowOff>
    </xdr:from>
    <xdr:to>
      <xdr:col>81</xdr:col>
      <xdr:colOff>50800</xdr:colOff>
      <xdr:row>95</xdr:row>
      <xdr:rowOff>119579</xdr:rowOff>
    </xdr:to>
    <xdr:cxnSp macro="">
      <xdr:nvCxnSpPr>
        <xdr:cNvPr id="687" name="直線コネクタ 686"/>
        <xdr:cNvCxnSpPr/>
      </xdr:nvCxnSpPr>
      <xdr:spPr>
        <a:xfrm flipV="1">
          <a:off x="14592300" y="16389169"/>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119579</xdr:rowOff>
    </xdr:from>
    <xdr:to>
      <xdr:col>76</xdr:col>
      <xdr:colOff>114300</xdr:colOff>
      <xdr:row>95</xdr:row>
      <xdr:rowOff>150070</xdr:rowOff>
    </xdr:to>
    <xdr:cxnSp macro="">
      <xdr:nvCxnSpPr>
        <xdr:cNvPr id="690" name="直線コネクタ 689"/>
        <xdr:cNvCxnSpPr/>
      </xdr:nvCxnSpPr>
      <xdr:spPr>
        <a:xfrm flipV="1">
          <a:off x="13703300" y="16407329"/>
          <a:ext cx="8890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150070</xdr:rowOff>
    </xdr:from>
    <xdr:to>
      <xdr:col>71</xdr:col>
      <xdr:colOff>177800</xdr:colOff>
      <xdr:row>95</xdr:row>
      <xdr:rowOff>160832</xdr:rowOff>
    </xdr:to>
    <xdr:cxnSp macro="">
      <xdr:nvCxnSpPr>
        <xdr:cNvPr id="693" name="直線コネクタ 692"/>
        <xdr:cNvCxnSpPr/>
      </xdr:nvCxnSpPr>
      <xdr:spPr>
        <a:xfrm flipV="1">
          <a:off x="12814300" y="16437820"/>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697" name="テキスト ボックス 696"/>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105831</xdr:rowOff>
    </xdr:from>
    <xdr:to>
      <xdr:col>85</xdr:col>
      <xdr:colOff>177800</xdr:colOff>
      <xdr:row>95</xdr:row>
      <xdr:rowOff>35981</xdr:rowOff>
    </xdr:to>
    <xdr:sp macro="" textlink="">
      <xdr:nvSpPr>
        <xdr:cNvPr id="703" name="楕円 702"/>
        <xdr:cNvSpPr/>
      </xdr:nvSpPr>
      <xdr:spPr>
        <a:xfrm>
          <a:off x="16268700" y="162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128708</xdr:rowOff>
    </xdr:from>
    <xdr:ext cx="599010" cy="259045"/>
    <xdr:sp macro="" textlink="">
      <xdr:nvSpPr>
        <xdr:cNvPr id="704" name="公債費該当値テキスト"/>
        <xdr:cNvSpPr txBox="1"/>
      </xdr:nvSpPr>
      <xdr:spPr>
        <a:xfrm>
          <a:off x="16370300" y="1607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50619</xdr:rowOff>
    </xdr:from>
    <xdr:to>
      <xdr:col>81</xdr:col>
      <xdr:colOff>101600</xdr:colOff>
      <xdr:row>95</xdr:row>
      <xdr:rowOff>152219</xdr:rowOff>
    </xdr:to>
    <xdr:sp macro="" textlink="">
      <xdr:nvSpPr>
        <xdr:cNvPr id="705" name="楕円 704"/>
        <xdr:cNvSpPr/>
      </xdr:nvSpPr>
      <xdr:spPr>
        <a:xfrm>
          <a:off x="15430500" y="16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168746</xdr:rowOff>
    </xdr:from>
    <xdr:ext cx="599010" cy="259045"/>
    <xdr:sp macro="" textlink="">
      <xdr:nvSpPr>
        <xdr:cNvPr id="706" name="テキスト ボックス 705"/>
        <xdr:cNvSpPr txBox="1"/>
      </xdr:nvSpPr>
      <xdr:spPr>
        <a:xfrm>
          <a:off x="15181795" y="161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68779</xdr:rowOff>
    </xdr:from>
    <xdr:to>
      <xdr:col>76</xdr:col>
      <xdr:colOff>165100</xdr:colOff>
      <xdr:row>95</xdr:row>
      <xdr:rowOff>170379</xdr:rowOff>
    </xdr:to>
    <xdr:sp macro="" textlink="">
      <xdr:nvSpPr>
        <xdr:cNvPr id="707" name="楕円 706"/>
        <xdr:cNvSpPr/>
      </xdr:nvSpPr>
      <xdr:spPr>
        <a:xfrm>
          <a:off x="14541500" y="1635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15456</xdr:rowOff>
    </xdr:from>
    <xdr:ext cx="599010" cy="259045"/>
    <xdr:sp macro="" textlink="">
      <xdr:nvSpPr>
        <xdr:cNvPr id="708" name="テキスト ボックス 707"/>
        <xdr:cNvSpPr txBox="1"/>
      </xdr:nvSpPr>
      <xdr:spPr>
        <a:xfrm>
          <a:off x="14292795" y="1613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99270</xdr:rowOff>
    </xdr:from>
    <xdr:to>
      <xdr:col>72</xdr:col>
      <xdr:colOff>38100</xdr:colOff>
      <xdr:row>96</xdr:row>
      <xdr:rowOff>29420</xdr:rowOff>
    </xdr:to>
    <xdr:sp macro="" textlink="">
      <xdr:nvSpPr>
        <xdr:cNvPr id="709" name="楕円 708"/>
        <xdr:cNvSpPr/>
      </xdr:nvSpPr>
      <xdr:spPr>
        <a:xfrm>
          <a:off x="13652500" y="163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45947</xdr:rowOff>
    </xdr:from>
    <xdr:ext cx="599010" cy="259045"/>
    <xdr:sp macro="" textlink="">
      <xdr:nvSpPr>
        <xdr:cNvPr id="710" name="テキスト ボックス 709"/>
        <xdr:cNvSpPr txBox="1"/>
      </xdr:nvSpPr>
      <xdr:spPr>
        <a:xfrm>
          <a:off x="13403795" y="1616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110032</xdr:rowOff>
    </xdr:from>
    <xdr:to>
      <xdr:col>67</xdr:col>
      <xdr:colOff>101600</xdr:colOff>
      <xdr:row>96</xdr:row>
      <xdr:rowOff>40182</xdr:rowOff>
    </xdr:to>
    <xdr:sp macro="" textlink="">
      <xdr:nvSpPr>
        <xdr:cNvPr id="711" name="楕円 710"/>
        <xdr:cNvSpPr/>
      </xdr:nvSpPr>
      <xdr:spPr>
        <a:xfrm>
          <a:off x="12763500" y="163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56709</xdr:rowOff>
    </xdr:from>
    <xdr:ext cx="599010" cy="259045"/>
    <xdr:sp macro="" textlink="">
      <xdr:nvSpPr>
        <xdr:cNvPr id="712" name="テキスト ボックス 711"/>
        <xdr:cNvSpPr txBox="1"/>
      </xdr:nvSpPr>
      <xdr:spPr>
        <a:xfrm>
          <a:off x="12514795" y="161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類似団体内順位が衛生費、災害復旧費が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位、農林水産業費においては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号豪雨災害からの復旧・復興事業が大きく影響している。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衛生費はガレキ等の災害廃棄物処理に要する経費が多額であったこと、災害復旧費においては道路橋りょうや林道等の災害復旧に要する経費が多額であったこと、農林水産業費においては被災した乳製品処理加工施設の災害復旧の補助に要した経費が多額であったことがそれぞ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民生費が大幅に減少しているが、これは前年度において応急復旧を災害救助費で実施していたが、平成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年度においては本復旧となり他の費目で事業費を支出したことによるものである。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前年度については、平成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年台風第</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号豪雨災害の復旧等の臨時財政需要があったため、実質単年度収支は赤字となっていたが、平成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年度においては回復した。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なお、財政調整基金の積立は、台風災害からの復旧復興事業を繰越明許費として予算計上していたが、予算どおりに事業実施が出来なかったこと</a:t>
          </a:r>
          <a:r>
            <a:rPr kumimoji="1" lang="ja-JP" altLang="en-US" sz="1400" strike="noStrike" baseline="0">
              <a:solidFill>
                <a:sysClr val="windowText" lastClr="000000"/>
              </a:solidFill>
              <a:latin typeface="ＭＳ ゴシック" pitchFamily="49" charset="-128"/>
              <a:ea typeface="ＭＳ ゴシック" pitchFamily="49" charset="-128"/>
            </a:rPr>
            <a:t>で</a:t>
          </a:r>
          <a:r>
            <a:rPr kumimoji="1" lang="ja-JP" altLang="en-US" sz="1400">
              <a:solidFill>
                <a:sysClr val="windowText" lastClr="000000"/>
              </a:solidFill>
              <a:latin typeface="ＭＳ ゴシック" pitchFamily="49" charset="-128"/>
              <a:ea typeface="ＭＳ ゴシック" pitchFamily="49" charset="-128"/>
            </a:rPr>
            <a:t>執行残となり前年度より増額となった。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年以降、連結実質赤字比率は黒字が続いている状況であり、平成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年度決算においても全ての会計において黒字となっている。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年度決算の黒字幅は一般会計の標準財政比率が</a:t>
          </a:r>
          <a:r>
            <a:rPr kumimoji="1" lang="en-US" altLang="ja-JP" sz="1400">
              <a:solidFill>
                <a:sysClr val="windowText" lastClr="000000"/>
              </a:solidFill>
              <a:latin typeface="ＭＳ ゴシック" pitchFamily="49" charset="-128"/>
              <a:ea typeface="ＭＳ ゴシック" pitchFamily="49" charset="-128"/>
            </a:rPr>
            <a:t>5.19</a:t>
          </a:r>
          <a:r>
            <a:rPr kumimoji="1" lang="ja-JP" altLang="en-US" sz="1400">
              <a:solidFill>
                <a:sysClr val="windowText" lastClr="000000"/>
              </a:solidFill>
              <a:latin typeface="ＭＳ ゴシック" pitchFamily="49" charset="-128"/>
              <a:ea typeface="ＭＳ ゴシック" pitchFamily="49" charset="-128"/>
            </a:rPr>
            <a:t>ポイント減少したことに伴い、前年度と比較すると小さくなっている。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過年度実施事業の据置期間満了に伴い、前年度比で「元利償還金」が</a:t>
          </a:r>
          <a:r>
            <a:rPr kumimoji="1" lang="en-US" altLang="ja-JP" sz="1400">
              <a:solidFill>
                <a:sysClr val="windowText" lastClr="000000"/>
              </a:solidFill>
              <a:latin typeface="ＭＳ ゴシック" pitchFamily="49" charset="-128"/>
              <a:ea typeface="ＭＳ ゴシック" pitchFamily="49" charset="-128"/>
            </a:rPr>
            <a:t>216</a:t>
          </a:r>
          <a:r>
            <a:rPr kumimoji="1" lang="ja-JP" altLang="en-US" sz="1400">
              <a:solidFill>
                <a:sysClr val="windowText" lastClr="000000"/>
              </a:solidFill>
              <a:latin typeface="ＭＳ ゴシック" pitchFamily="49" charset="-128"/>
              <a:ea typeface="ＭＳ ゴシック" pitchFamily="49" charset="-128"/>
            </a:rPr>
            <a:t>百万円の増、子育て支援住宅整備の</a:t>
          </a:r>
          <a:r>
            <a:rPr kumimoji="1" lang="en-US" altLang="ja-JP" sz="1400">
              <a:solidFill>
                <a:sysClr val="windowText" lastClr="000000"/>
              </a:solidFill>
              <a:latin typeface="ＭＳ ゴシック" pitchFamily="49" charset="-128"/>
              <a:ea typeface="ＭＳ ゴシック" pitchFamily="49" charset="-128"/>
            </a:rPr>
            <a:t>PFI</a:t>
          </a:r>
          <a:r>
            <a:rPr kumimoji="1" lang="ja-JP" altLang="en-US" sz="1400">
              <a:solidFill>
                <a:sysClr val="windowText" lastClr="000000"/>
              </a:solidFill>
              <a:latin typeface="ＭＳ ゴシック" pitchFamily="49" charset="-128"/>
              <a:ea typeface="ＭＳ ゴシック" pitchFamily="49" charset="-128"/>
            </a:rPr>
            <a:t>事業に係る支払が開始されたことにより「債務負担行為に基づく支出額」が</a:t>
          </a:r>
          <a:r>
            <a:rPr kumimoji="1" lang="en-US" altLang="ja-JP" sz="1400">
              <a:solidFill>
                <a:sysClr val="windowText" lastClr="000000"/>
              </a:solidFill>
              <a:latin typeface="ＭＳ ゴシック" pitchFamily="49" charset="-128"/>
              <a:ea typeface="ＭＳ ゴシック" pitchFamily="49" charset="-128"/>
            </a:rPr>
            <a:t>152</a:t>
          </a:r>
          <a:r>
            <a:rPr kumimoji="1" lang="ja-JP" altLang="en-US" sz="1400">
              <a:solidFill>
                <a:sysClr val="windowText" lastClr="000000"/>
              </a:solidFill>
              <a:latin typeface="ＭＳ ゴシック" pitchFamily="49" charset="-128"/>
              <a:ea typeface="ＭＳ ゴシック" pitchFamily="49" charset="-128"/>
            </a:rPr>
            <a:t>百万円の増となっている。</a:t>
          </a:r>
        </a:p>
        <a:p>
          <a:r>
            <a:rPr kumimoji="1" lang="ja-JP" altLang="en-US" sz="1400">
              <a:solidFill>
                <a:sysClr val="windowText" lastClr="000000"/>
              </a:solidFill>
              <a:latin typeface="ＭＳ ゴシック" pitchFamily="49" charset="-128"/>
              <a:ea typeface="ＭＳ ゴシック" pitchFamily="49" charset="-128"/>
            </a:rPr>
            <a:t>　今後は、平成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年台風第</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号豪雨災害に起因する災害復旧事業債等の</a:t>
          </a:r>
          <a:r>
            <a:rPr kumimoji="1" lang="ja-JP" altLang="en-US" sz="1400" u="none">
              <a:solidFill>
                <a:sysClr val="windowText" lastClr="000000"/>
              </a:solidFill>
              <a:latin typeface="ＭＳ ゴシック" pitchFamily="49" charset="-128"/>
              <a:ea typeface="ＭＳ ゴシック" pitchFamily="49" charset="-128"/>
            </a:rPr>
            <a:t>元利償還金の大幅な増加が見込まれることから、</a:t>
          </a:r>
          <a:r>
            <a:rPr kumimoji="1" lang="ja-JP" altLang="en-US" sz="1400">
              <a:solidFill>
                <a:sysClr val="windowText" lastClr="000000"/>
              </a:solidFill>
              <a:latin typeface="ＭＳ ゴシック" pitchFamily="49" charset="-128"/>
              <a:ea typeface="ＭＳ ゴシック" pitchFamily="49" charset="-128"/>
            </a:rPr>
            <a:t>後年度以降さらに数値が上昇するため、状況を見極めながら地方債の償還や借入を進める必要がある。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岩手県岩泉町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将来負担額である「一般会計等に係る地方債の現在高」が</a:t>
          </a:r>
          <a:r>
            <a:rPr kumimoji="1" lang="en-US" altLang="ja-JP" sz="1400">
              <a:solidFill>
                <a:sysClr val="windowText" lastClr="000000"/>
              </a:solidFill>
              <a:latin typeface="ＭＳ ゴシック" pitchFamily="49" charset="-128"/>
              <a:ea typeface="ＭＳ ゴシック" pitchFamily="49" charset="-128"/>
            </a:rPr>
            <a:t>2,037</a:t>
          </a:r>
          <a:r>
            <a:rPr kumimoji="1" lang="ja-JP" altLang="en-US" sz="1400">
              <a:solidFill>
                <a:sysClr val="windowText" lastClr="000000"/>
              </a:solidFill>
              <a:latin typeface="ＭＳ ゴシック" pitchFamily="49" charset="-128"/>
              <a:ea typeface="ＭＳ ゴシック" pitchFamily="49" charset="-128"/>
            </a:rPr>
            <a:t>百万円の増、充当可能財源等である「充当可能基金」が</a:t>
          </a:r>
          <a:r>
            <a:rPr kumimoji="1" lang="en-US" altLang="ja-JP" sz="1400">
              <a:solidFill>
                <a:sysClr val="windowText" lastClr="000000"/>
              </a:solidFill>
              <a:latin typeface="ＭＳ ゴシック" pitchFamily="49" charset="-128"/>
              <a:ea typeface="ＭＳ ゴシック" pitchFamily="49" charset="-128"/>
            </a:rPr>
            <a:t>286</a:t>
          </a:r>
          <a:r>
            <a:rPr kumimoji="1" lang="ja-JP" altLang="en-US" sz="1400">
              <a:solidFill>
                <a:sysClr val="windowText" lastClr="000000"/>
              </a:solidFill>
              <a:latin typeface="ＭＳ ゴシック" pitchFamily="49" charset="-128"/>
              <a:ea typeface="ＭＳ ゴシック" pitchFamily="49" charset="-128"/>
            </a:rPr>
            <a:t>百万円減、「基準財政需要額算入見込額」が</a:t>
          </a:r>
          <a:r>
            <a:rPr kumimoji="1" lang="en-US" altLang="ja-JP" sz="1400">
              <a:solidFill>
                <a:sysClr val="windowText" lastClr="000000"/>
              </a:solidFill>
              <a:latin typeface="ＭＳ ゴシック" pitchFamily="49" charset="-128"/>
              <a:ea typeface="ＭＳ ゴシック" pitchFamily="49" charset="-128"/>
            </a:rPr>
            <a:t>1,200</a:t>
          </a:r>
          <a:r>
            <a:rPr kumimoji="1" lang="ja-JP" altLang="en-US" sz="1400">
              <a:solidFill>
                <a:sysClr val="windowText" lastClr="000000"/>
              </a:solidFill>
              <a:latin typeface="ＭＳ ゴシック" pitchFamily="49" charset="-128"/>
              <a:ea typeface="ＭＳ ゴシック" pitchFamily="49" charset="-128"/>
            </a:rPr>
            <a:t>百万円増となり、将来負担額に対し充当可能財源が下回ったことで分子がプラスとなった。</a:t>
          </a:r>
        </a:p>
        <a:p>
          <a:r>
            <a:rPr kumimoji="1" lang="ja-JP" altLang="en-US" sz="1400">
              <a:solidFill>
                <a:sysClr val="windowText" lastClr="000000"/>
              </a:solidFill>
              <a:latin typeface="ＭＳ ゴシック" pitchFamily="49" charset="-128"/>
              <a:ea typeface="ＭＳ ゴシック" pitchFamily="49" charset="-128"/>
            </a:rPr>
            <a:t>　今後においても、平成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年台風第</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号災害による災害復旧事業債の借入により、地方債現在高の上昇が見込まれることから、災害復旧・復興以外の地方債の抑制に加え、減債基金の積立等計画的に行う必要がある。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岩手県岩泉町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号豪雨災害からの復旧・復興事業の財源として多額の地方債を借入したことから、後年度に負担が生じないよう、減債基金を平成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同災害で被災した施設の復旧及び災害公営住宅整備等の財源として使用したことから、平成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百万円減、高齢者福祉基金が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東日本大震災からの復興事業への財源として使用したことから、平成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年度と比較して復興交付金基金が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台風災害で借入した地方債及び平成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年度に行った大型事業の地方債の償還が始まることから、減債基金（町債管理基金）から取り崩し償還を行う予定としている。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同災害で安家支所ほか移転が必要となる施設の整備について、公共施設等整備基金を取り崩して事業を行う予定としている。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短期的には、同災害の影響で減少が続く予定となっている。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復興交付金基金：東日本大震災復興特別区域法に要する経費の財源に充てるもの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公共施設等整備基金：町が行う公共施設その他の施設の整備</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高齢者福祉基金：高齢化社会に対応した施策を推進し、高齢者福祉の増進に資する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ふるさとづくり基金：自ら考え自ら行う地域づくり事業の実施</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日本短角種肥育素牛導入資金貸付基金：日本短角種の肥育素牛を導入する資金の貸付けを行う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復興交付金基金：東日本大震災からの復興事業への財源として使用したことから、平成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公共施設等整備基金：台風で被災した施設の復旧及び災害公営住宅整備等の財源として使用したことから、平成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高齢者福祉基金：台風災害で被災した老人保健施設の復旧費補助財源としたことから、平成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ふるさとづくり基金：自ら考え自ら行う国内外研修交流事業などへの地域づくり事業の財源としたことから、平成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日本短角種肥育素牛導入資金貸付基金：貸付金の返還が順調に行われ、平成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復興交付金基金：東日本大震災復興特別区域法の事業終了に伴い、返還により皆減となる予定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公共施設等整備基金：台風災害で移転する安家支所ほかの施設の整備に充当するので、短期で減少予定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高齢者福祉基金：平成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年度から新たに作成される総合計画の内容によって減少する場合はあるが、増加は現時点で予定無し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ふるさとづくり基金：皆減となるまで取崩し、地域づくり事業に充当予定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日本短角種肥育素牛導入資金貸付基金：現在の規模で、事業実施農家への貸付支援を行う予定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台風災害からの復旧・復興事業の財源として多額の地方債を借入したことから、後年度に負担が生じないよう、減債基金を平成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rPr>
            <a:t>1,200</a:t>
          </a:r>
          <a:r>
            <a:rPr kumimoji="1" lang="ja-JP" altLang="en-US" sz="1300" u="none">
              <a:solidFill>
                <a:sysClr val="windowText" lastClr="000000"/>
              </a:solidFill>
              <a:effectLst/>
              <a:latin typeface="ＭＳ ゴシック" panose="020B0609070205080204" pitchFamily="49" charset="-128"/>
              <a:ea typeface="ＭＳ ゴシック" panose="020B0609070205080204" pitchFamily="49" charset="-128"/>
              <a:cs typeface="+mn-cs"/>
            </a:rPr>
            <a:t>百万円を目途に基金残高を確保したいと考えている。</a:t>
          </a:r>
          <a:endParaRPr kumimoji="1" lang="en-US" altLang="ja-JP" sz="13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台風災害からの復旧・復興事業の財源として多額の地方債を借入したことから、後年度に負担が生じないよう、減債基金を平成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台風災害で借入した地方債及び平成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年度に行った大型事業の地方債の償還が始まり、平成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年度までの公債費が年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年度の公債費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％増加する見込みとなっている。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この間、減債基金（町債管理基金）から取り崩し償還を行う予定としており、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wa0667\AppData\Local\Microsoft\Windows\Temporary%20Internet%20Files\Content.IE5\SME2FYSA\&#12304;&#22522;&#3732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2031</v>
          </cell>
          <cell r="C72">
            <v>841</v>
          </cell>
          <cell r="D72">
            <v>1197</v>
          </cell>
        </row>
        <row r="73">
          <cell r="A73" t="str">
            <v>減債基金</v>
          </cell>
          <cell r="B73">
            <v>2094</v>
          </cell>
          <cell r="C73">
            <v>2956</v>
          </cell>
          <cell r="D73">
            <v>2957</v>
          </cell>
        </row>
        <row r="74">
          <cell r="A74" t="str">
            <v>その他特定目的基金</v>
          </cell>
          <cell r="B74">
            <v>3180</v>
          </cell>
          <cell r="C74">
            <v>1933</v>
          </cell>
          <cell r="D74">
            <v>1333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c r="A1" s="168"/>
      <c r="B1" s="383" t="s">
        <v>73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69"/>
      <c r="DK1" s="169"/>
      <c r="DL1" s="169"/>
      <c r="DM1" s="169"/>
      <c r="DN1" s="169"/>
      <c r="DO1" s="169"/>
    </row>
    <row r="2" spans="1:119" ht="24.75" thickBot="1">
      <c r="A2" s="168"/>
      <c r="B2" s="171" t="s">
        <v>74</v>
      </c>
      <c r="C2" s="171"/>
      <c r="D2" s="172"/>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row>
    <row r="3" spans="1:119" ht="18.75" customHeight="1" thickBot="1">
      <c r="A3" s="169"/>
      <c r="B3" s="384" t="s">
        <v>75</v>
      </c>
      <c r="C3" s="385"/>
      <c r="D3" s="385"/>
      <c r="E3" s="386"/>
      <c r="F3" s="386"/>
      <c r="G3" s="386"/>
      <c r="H3" s="386"/>
      <c r="I3" s="386"/>
      <c r="J3" s="386"/>
      <c r="K3" s="386"/>
      <c r="L3" s="386" t="s">
        <v>76</v>
      </c>
      <c r="M3" s="386"/>
      <c r="N3" s="386"/>
      <c r="O3" s="386"/>
      <c r="P3" s="386"/>
      <c r="Q3" s="386"/>
      <c r="R3" s="393"/>
      <c r="S3" s="393"/>
      <c r="T3" s="393"/>
      <c r="U3" s="393"/>
      <c r="V3" s="394"/>
      <c r="W3" s="368" t="s">
        <v>77</v>
      </c>
      <c r="X3" s="369"/>
      <c r="Y3" s="369"/>
      <c r="Z3" s="369"/>
      <c r="AA3" s="369"/>
      <c r="AB3" s="385"/>
      <c r="AC3" s="393" t="s">
        <v>78</v>
      </c>
      <c r="AD3" s="369"/>
      <c r="AE3" s="369"/>
      <c r="AF3" s="369"/>
      <c r="AG3" s="369"/>
      <c r="AH3" s="369"/>
      <c r="AI3" s="369"/>
      <c r="AJ3" s="369"/>
      <c r="AK3" s="369"/>
      <c r="AL3" s="370"/>
      <c r="AM3" s="368" t="s">
        <v>79</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80</v>
      </c>
      <c r="BO3" s="369"/>
      <c r="BP3" s="369"/>
      <c r="BQ3" s="369"/>
      <c r="BR3" s="369"/>
      <c r="BS3" s="369"/>
      <c r="BT3" s="369"/>
      <c r="BU3" s="370"/>
      <c r="BV3" s="368" t="s">
        <v>81</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82</v>
      </c>
      <c r="CU3" s="369"/>
      <c r="CV3" s="369"/>
      <c r="CW3" s="369"/>
      <c r="CX3" s="369"/>
      <c r="CY3" s="369"/>
      <c r="CZ3" s="369"/>
      <c r="DA3" s="370"/>
      <c r="DB3" s="368" t="s">
        <v>83</v>
      </c>
      <c r="DC3" s="369"/>
      <c r="DD3" s="369"/>
      <c r="DE3" s="369"/>
      <c r="DF3" s="369"/>
      <c r="DG3" s="369"/>
      <c r="DH3" s="369"/>
      <c r="DI3" s="370"/>
      <c r="DJ3" s="168"/>
      <c r="DK3" s="168"/>
      <c r="DL3" s="168"/>
      <c r="DM3" s="168"/>
      <c r="DN3" s="168"/>
      <c r="DO3" s="168"/>
    </row>
    <row r="4" spans="1:119" ht="18.75" customHeight="1">
      <c r="A4" s="169"/>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84</v>
      </c>
      <c r="AZ4" s="372"/>
      <c r="BA4" s="372"/>
      <c r="BB4" s="372"/>
      <c r="BC4" s="372"/>
      <c r="BD4" s="372"/>
      <c r="BE4" s="372"/>
      <c r="BF4" s="372"/>
      <c r="BG4" s="372"/>
      <c r="BH4" s="372"/>
      <c r="BI4" s="372"/>
      <c r="BJ4" s="372"/>
      <c r="BK4" s="372"/>
      <c r="BL4" s="372"/>
      <c r="BM4" s="373"/>
      <c r="BN4" s="374">
        <v>23270153</v>
      </c>
      <c r="BO4" s="375"/>
      <c r="BP4" s="375"/>
      <c r="BQ4" s="375"/>
      <c r="BR4" s="375"/>
      <c r="BS4" s="375"/>
      <c r="BT4" s="375"/>
      <c r="BU4" s="376"/>
      <c r="BV4" s="374">
        <v>18088534</v>
      </c>
      <c r="BW4" s="375"/>
      <c r="BX4" s="375"/>
      <c r="BY4" s="375"/>
      <c r="BZ4" s="375"/>
      <c r="CA4" s="375"/>
      <c r="CB4" s="375"/>
      <c r="CC4" s="376"/>
      <c r="CD4" s="377" t="s">
        <v>85</v>
      </c>
      <c r="CE4" s="378"/>
      <c r="CF4" s="378"/>
      <c r="CG4" s="378"/>
      <c r="CH4" s="378"/>
      <c r="CI4" s="378"/>
      <c r="CJ4" s="378"/>
      <c r="CK4" s="378"/>
      <c r="CL4" s="378"/>
      <c r="CM4" s="378"/>
      <c r="CN4" s="378"/>
      <c r="CO4" s="378"/>
      <c r="CP4" s="378"/>
      <c r="CQ4" s="378"/>
      <c r="CR4" s="378"/>
      <c r="CS4" s="379"/>
      <c r="CT4" s="380">
        <v>8.1999999999999993</v>
      </c>
      <c r="CU4" s="381"/>
      <c r="CV4" s="381"/>
      <c r="CW4" s="381"/>
      <c r="CX4" s="381"/>
      <c r="CY4" s="381"/>
      <c r="CZ4" s="381"/>
      <c r="DA4" s="382"/>
      <c r="DB4" s="380">
        <v>13.4</v>
      </c>
      <c r="DC4" s="381"/>
      <c r="DD4" s="381"/>
      <c r="DE4" s="381"/>
      <c r="DF4" s="381"/>
      <c r="DG4" s="381"/>
      <c r="DH4" s="381"/>
      <c r="DI4" s="382"/>
      <c r="DJ4" s="168"/>
      <c r="DK4" s="168"/>
      <c r="DL4" s="168"/>
      <c r="DM4" s="168"/>
      <c r="DN4" s="168"/>
      <c r="DO4" s="168"/>
    </row>
    <row r="5" spans="1:119" ht="18.75" customHeight="1">
      <c r="A5" s="169"/>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86</v>
      </c>
      <c r="AN5" s="441"/>
      <c r="AO5" s="441"/>
      <c r="AP5" s="441"/>
      <c r="AQ5" s="441"/>
      <c r="AR5" s="441"/>
      <c r="AS5" s="441"/>
      <c r="AT5" s="442"/>
      <c r="AU5" s="443" t="s">
        <v>87</v>
      </c>
      <c r="AV5" s="444"/>
      <c r="AW5" s="444"/>
      <c r="AX5" s="444"/>
      <c r="AY5" s="445" t="s">
        <v>88</v>
      </c>
      <c r="AZ5" s="446"/>
      <c r="BA5" s="446"/>
      <c r="BB5" s="446"/>
      <c r="BC5" s="446"/>
      <c r="BD5" s="446"/>
      <c r="BE5" s="446"/>
      <c r="BF5" s="446"/>
      <c r="BG5" s="446"/>
      <c r="BH5" s="446"/>
      <c r="BI5" s="446"/>
      <c r="BJ5" s="446"/>
      <c r="BK5" s="446"/>
      <c r="BL5" s="446"/>
      <c r="BM5" s="447"/>
      <c r="BN5" s="411">
        <v>21481187</v>
      </c>
      <c r="BO5" s="412"/>
      <c r="BP5" s="412"/>
      <c r="BQ5" s="412"/>
      <c r="BR5" s="412"/>
      <c r="BS5" s="412"/>
      <c r="BT5" s="412"/>
      <c r="BU5" s="413"/>
      <c r="BV5" s="411">
        <v>14678717</v>
      </c>
      <c r="BW5" s="412"/>
      <c r="BX5" s="412"/>
      <c r="BY5" s="412"/>
      <c r="BZ5" s="412"/>
      <c r="CA5" s="412"/>
      <c r="CB5" s="412"/>
      <c r="CC5" s="413"/>
      <c r="CD5" s="414" t="s">
        <v>89</v>
      </c>
      <c r="CE5" s="415"/>
      <c r="CF5" s="415"/>
      <c r="CG5" s="415"/>
      <c r="CH5" s="415"/>
      <c r="CI5" s="415"/>
      <c r="CJ5" s="415"/>
      <c r="CK5" s="415"/>
      <c r="CL5" s="415"/>
      <c r="CM5" s="415"/>
      <c r="CN5" s="415"/>
      <c r="CO5" s="415"/>
      <c r="CP5" s="415"/>
      <c r="CQ5" s="415"/>
      <c r="CR5" s="415"/>
      <c r="CS5" s="416"/>
      <c r="CT5" s="408">
        <v>81.7</v>
      </c>
      <c r="CU5" s="409"/>
      <c r="CV5" s="409"/>
      <c r="CW5" s="409"/>
      <c r="CX5" s="409"/>
      <c r="CY5" s="409"/>
      <c r="CZ5" s="409"/>
      <c r="DA5" s="410"/>
      <c r="DB5" s="408">
        <v>77.7</v>
      </c>
      <c r="DC5" s="409"/>
      <c r="DD5" s="409"/>
      <c r="DE5" s="409"/>
      <c r="DF5" s="409"/>
      <c r="DG5" s="409"/>
      <c r="DH5" s="409"/>
      <c r="DI5" s="410"/>
      <c r="DJ5" s="168"/>
      <c r="DK5" s="168"/>
      <c r="DL5" s="168"/>
      <c r="DM5" s="168"/>
      <c r="DN5" s="168"/>
      <c r="DO5" s="168"/>
    </row>
    <row r="6" spans="1:119" ht="18.75" customHeight="1">
      <c r="A6" s="169"/>
      <c r="B6" s="417" t="s">
        <v>90</v>
      </c>
      <c r="C6" s="418"/>
      <c r="D6" s="418"/>
      <c r="E6" s="419"/>
      <c r="F6" s="419"/>
      <c r="G6" s="419"/>
      <c r="H6" s="419"/>
      <c r="I6" s="419"/>
      <c r="J6" s="419"/>
      <c r="K6" s="419"/>
      <c r="L6" s="419" t="s">
        <v>91</v>
      </c>
      <c r="M6" s="419"/>
      <c r="N6" s="419"/>
      <c r="O6" s="419"/>
      <c r="P6" s="419"/>
      <c r="Q6" s="419"/>
      <c r="R6" s="423"/>
      <c r="S6" s="423"/>
      <c r="T6" s="423"/>
      <c r="U6" s="423"/>
      <c r="V6" s="424"/>
      <c r="W6" s="427" t="s">
        <v>92</v>
      </c>
      <c r="X6" s="428"/>
      <c r="Y6" s="428"/>
      <c r="Z6" s="428"/>
      <c r="AA6" s="428"/>
      <c r="AB6" s="418"/>
      <c r="AC6" s="431" t="s">
        <v>93</v>
      </c>
      <c r="AD6" s="432"/>
      <c r="AE6" s="432"/>
      <c r="AF6" s="432"/>
      <c r="AG6" s="432"/>
      <c r="AH6" s="432"/>
      <c r="AI6" s="432"/>
      <c r="AJ6" s="432"/>
      <c r="AK6" s="432"/>
      <c r="AL6" s="433"/>
      <c r="AM6" s="440" t="s">
        <v>94</v>
      </c>
      <c r="AN6" s="441"/>
      <c r="AO6" s="441"/>
      <c r="AP6" s="441"/>
      <c r="AQ6" s="441"/>
      <c r="AR6" s="441"/>
      <c r="AS6" s="441"/>
      <c r="AT6" s="442"/>
      <c r="AU6" s="443" t="s">
        <v>95</v>
      </c>
      <c r="AV6" s="444"/>
      <c r="AW6" s="444"/>
      <c r="AX6" s="444"/>
      <c r="AY6" s="445" t="s">
        <v>96</v>
      </c>
      <c r="AZ6" s="446"/>
      <c r="BA6" s="446"/>
      <c r="BB6" s="446"/>
      <c r="BC6" s="446"/>
      <c r="BD6" s="446"/>
      <c r="BE6" s="446"/>
      <c r="BF6" s="446"/>
      <c r="BG6" s="446"/>
      <c r="BH6" s="446"/>
      <c r="BI6" s="446"/>
      <c r="BJ6" s="446"/>
      <c r="BK6" s="446"/>
      <c r="BL6" s="446"/>
      <c r="BM6" s="447"/>
      <c r="BN6" s="411">
        <v>1788966</v>
      </c>
      <c r="BO6" s="412"/>
      <c r="BP6" s="412"/>
      <c r="BQ6" s="412"/>
      <c r="BR6" s="412"/>
      <c r="BS6" s="412"/>
      <c r="BT6" s="412"/>
      <c r="BU6" s="413"/>
      <c r="BV6" s="411">
        <v>3409817</v>
      </c>
      <c r="BW6" s="412"/>
      <c r="BX6" s="412"/>
      <c r="BY6" s="412"/>
      <c r="BZ6" s="412"/>
      <c r="CA6" s="412"/>
      <c r="CB6" s="412"/>
      <c r="CC6" s="413"/>
      <c r="CD6" s="414" t="s">
        <v>97</v>
      </c>
      <c r="CE6" s="415"/>
      <c r="CF6" s="415"/>
      <c r="CG6" s="415"/>
      <c r="CH6" s="415"/>
      <c r="CI6" s="415"/>
      <c r="CJ6" s="415"/>
      <c r="CK6" s="415"/>
      <c r="CL6" s="415"/>
      <c r="CM6" s="415"/>
      <c r="CN6" s="415"/>
      <c r="CO6" s="415"/>
      <c r="CP6" s="415"/>
      <c r="CQ6" s="415"/>
      <c r="CR6" s="415"/>
      <c r="CS6" s="416"/>
      <c r="CT6" s="448">
        <v>84.9</v>
      </c>
      <c r="CU6" s="449"/>
      <c r="CV6" s="449"/>
      <c r="CW6" s="449"/>
      <c r="CX6" s="449"/>
      <c r="CY6" s="449"/>
      <c r="CZ6" s="449"/>
      <c r="DA6" s="450"/>
      <c r="DB6" s="448">
        <v>80.599999999999994</v>
      </c>
      <c r="DC6" s="449"/>
      <c r="DD6" s="449"/>
      <c r="DE6" s="449"/>
      <c r="DF6" s="449"/>
      <c r="DG6" s="449"/>
      <c r="DH6" s="449"/>
      <c r="DI6" s="450"/>
      <c r="DJ6" s="168"/>
      <c r="DK6" s="168"/>
      <c r="DL6" s="168"/>
      <c r="DM6" s="168"/>
      <c r="DN6" s="168"/>
      <c r="DO6" s="168"/>
    </row>
    <row r="7" spans="1:119" ht="18.75" customHeight="1">
      <c r="A7" s="169"/>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98</v>
      </c>
      <c r="AN7" s="441"/>
      <c r="AO7" s="441"/>
      <c r="AP7" s="441"/>
      <c r="AQ7" s="441"/>
      <c r="AR7" s="441"/>
      <c r="AS7" s="441"/>
      <c r="AT7" s="442"/>
      <c r="AU7" s="443" t="s">
        <v>99</v>
      </c>
      <c r="AV7" s="444"/>
      <c r="AW7" s="444"/>
      <c r="AX7" s="444"/>
      <c r="AY7" s="445" t="s">
        <v>100</v>
      </c>
      <c r="AZ7" s="446"/>
      <c r="BA7" s="446"/>
      <c r="BB7" s="446"/>
      <c r="BC7" s="446"/>
      <c r="BD7" s="446"/>
      <c r="BE7" s="446"/>
      <c r="BF7" s="446"/>
      <c r="BG7" s="446"/>
      <c r="BH7" s="446"/>
      <c r="BI7" s="446"/>
      <c r="BJ7" s="446"/>
      <c r="BK7" s="446"/>
      <c r="BL7" s="446"/>
      <c r="BM7" s="447"/>
      <c r="BN7" s="411">
        <v>1324961</v>
      </c>
      <c r="BO7" s="412"/>
      <c r="BP7" s="412"/>
      <c r="BQ7" s="412"/>
      <c r="BR7" s="412"/>
      <c r="BS7" s="412"/>
      <c r="BT7" s="412"/>
      <c r="BU7" s="413"/>
      <c r="BV7" s="411">
        <v>2663979</v>
      </c>
      <c r="BW7" s="412"/>
      <c r="BX7" s="412"/>
      <c r="BY7" s="412"/>
      <c r="BZ7" s="412"/>
      <c r="CA7" s="412"/>
      <c r="CB7" s="412"/>
      <c r="CC7" s="413"/>
      <c r="CD7" s="414" t="s">
        <v>101</v>
      </c>
      <c r="CE7" s="415"/>
      <c r="CF7" s="415"/>
      <c r="CG7" s="415"/>
      <c r="CH7" s="415"/>
      <c r="CI7" s="415"/>
      <c r="CJ7" s="415"/>
      <c r="CK7" s="415"/>
      <c r="CL7" s="415"/>
      <c r="CM7" s="415"/>
      <c r="CN7" s="415"/>
      <c r="CO7" s="415"/>
      <c r="CP7" s="415"/>
      <c r="CQ7" s="415"/>
      <c r="CR7" s="415"/>
      <c r="CS7" s="416"/>
      <c r="CT7" s="411">
        <v>5650447</v>
      </c>
      <c r="CU7" s="412"/>
      <c r="CV7" s="412"/>
      <c r="CW7" s="412"/>
      <c r="CX7" s="412"/>
      <c r="CY7" s="412"/>
      <c r="CZ7" s="412"/>
      <c r="DA7" s="413"/>
      <c r="DB7" s="411">
        <v>5551369</v>
      </c>
      <c r="DC7" s="412"/>
      <c r="DD7" s="412"/>
      <c r="DE7" s="412"/>
      <c r="DF7" s="412"/>
      <c r="DG7" s="412"/>
      <c r="DH7" s="412"/>
      <c r="DI7" s="413"/>
      <c r="DJ7" s="168"/>
      <c r="DK7" s="168"/>
      <c r="DL7" s="168"/>
      <c r="DM7" s="168"/>
      <c r="DN7" s="168"/>
      <c r="DO7" s="168"/>
    </row>
    <row r="8" spans="1:119" ht="18.75" customHeight="1" thickBot="1">
      <c r="A8" s="169"/>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102</v>
      </c>
      <c r="AN8" s="441"/>
      <c r="AO8" s="441"/>
      <c r="AP8" s="441"/>
      <c r="AQ8" s="441"/>
      <c r="AR8" s="441"/>
      <c r="AS8" s="441"/>
      <c r="AT8" s="442"/>
      <c r="AU8" s="443" t="s">
        <v>95</v>
      </c>
      <c r="AV8" s="444"/>
      <c r="AW8" s="444"/>
      <c r="AX8" s="444"/>
      <c r="AY8" s="445" t="s">
        <v>103</v>
      </c>
      <c r="AZ8" s="446"/>
      <c r="BA8" s="446"/>
      <c r="BB8" s="446"/>
      <c r="BC8" s="446"/>
      <c r="BD8" s="446"/>
      <c r="BE8" s="446"/>
      <c r="BF8" s="446"/>
      <c r="BG8" s="446"/>
      <c r="BH8" s="446"/>
      <c r="BI8" s="446"/>
      <c r="BJ8" s="446"/>
      <c r="BK8" s="446"/>
      <c r="BL8" s="446"/>
      <c r="BM8" s="447"/>
      <c r="BN8" s="411">
        <v>464005</v>
      </c>
      <c r="BO8" s="412"/>
      <c r="BP8" s="412"/>
      <c r="BQ8" s="412"/>
      <c r="BR8" s="412"/>
      <c r="BS8" s="412"/>
      <c r="BT8" s="412"/>
      <c r="BU8" s="413"/>
      <c r="BV8" s="411">
        <v>745838</v>
      </c>
      <c r="BW8" s="412"/>
      <c r="BX8" s="412"/>
      <c r="BY8" s="412"/>
      <c r="BZ8" s="412"/>
      <c r="CA8" s="412"/>
      <c r="CB8" s="412"/>
      <c r="CC8" s="413"/>
      <c r="CD8" s="414" t="s">
        <v>104</v>
      </c>
      <c r="CE8" s="415"/>
      <c r="CF8" s="415"/>
      <c r="CG8" s="415"/>
      <c r="CH8" s="415"/>
      <c r="CI8" s="415"/>
      <c r="CJ8" s="415"/>
      <c r="CK8" s="415"/>
      <c r="CL8" s="415"/>
      <c r="CM8" s="415"/>
      <c r="CN8" s="415"/>
      <c r="CO8" s="415"/>
      <c r="CP8" s="415"/>
      <c r="CQ8" s="415"/>
      <c r="CR8" s="415"/>
      <c r="CS8" s="416"/>
      <c r="CT8" s="451">
        <v>0.15</v>
      </c>
      <c r="CU8" s="452"/>
      <c r="CV8" s="452"/>
      <c r="CW8" s="452"/>
      <c r="CX8" s="452"/>
      <c r="CY8" s="452"/>
      <c r="CZ8" s="452"/>
      <c r="DA8" s="453"/>
      <c r="DB8" s="451">
        <v>0.15</v>
      </c>
      <c r="DC8" s="452"/>
      <c r="DD8" s="452"/>
      <c r="DE8" s="452"/>
      <c r="DF8" s="452"/>
      <c r="DG8" s="452"/>
      <c r="DH8" s="452"/>
      <c r="DI8" s="453"/>
      <c r="DJ8" s="168"/>
      <c r="DK8" s="168"/>
      <c r="DL8" s="168"/>
      <c r="DM8" s="168"/>
      <c r="DN8" s="168"/>
      <c r="DO8" s="168"/>
    </row>
    <row r="9" spans="1:119" ht="18.75" customHeight="1" thickBot="1">
      <c r="A9" s="169"/>
      <c r="B9" s="405" t="s">
        <v>105</v>
      </c>
      <c r="C9" s="406"/>
      <c r="D9" s="406"/>
      <c r="E9" s="406"/>
      <c r="F9" s="406"/>
      <c r="G9" s="406"/>
      <c r="H9" s="406"/>
      <c r="I9" s="406"/>
      <c r="J9" s="406"/>
      <c r="K9" s="454"/>
      <c r="L9" s="455" t="s">
        <v>106</v>
      </c>
      <c r="M9" s="456"/>
      <c r="N9" s="456"/>
      <c r="O9" s="456"/>
      <c r="P9" s="456"/>
      <c r="Q9" s="457"/>
      <c r="R9" s="458">
        <v>9841</v>
      </c>
      <c r="S9" s="459"/>
      <c r="T9" s="459"/>
      <c r="U9" s="459"/>
      <c r="V9" s="460"/>
      <c r="W9" s="368" t="s">
        <v>107</v>
      </c>
      <c r="X9" s="369"/>
      <c r="Y9" s="369"/>
      <c r="Z9" s="369"/>
      <c r="AA9" s="369"/>
      <c r="AB9" s="369"/>
      <c r="AC9" s="369"/>
      <c r="AD9" s="369"/>
      <c r="AE9" s="369"/>
      <c r="AF9" s="369"/>
      <c r="AG9" s="369"/>
      <c r="AH9" s="369"/>
      <c r="AI9" s="369"/>
      <c r="AJ9" s="369"/>
      <c r="AK9" s="369"/>
      <c r="AL9" s="370"/>
      <c r="AM9" s="440" t="s">
        <v>108</v>
      </c>
      <c r="AN9" s="441"/>
      <c r="AO9" s="441"/>
      <c r="AP9" s="441"/>
      <c r="AQ9" s="441"/>
      <c r="AR9" s="441"/>
      <c r="AS9" s="441"/>
      <c r="AT9" s="442"/>
      <c r="AU9" s="443" t="s">
        <v>95</v>
      </c>
      <c r="AV9" s="444"/>
      <c r="AW9" s="444"/>
      <c r="AX9" s="444"/>
      <c r="AY9" s="445" t="s">
        <v>109</v>
      </c>
      <c r="AZ9" s="446"/>
      <c r="BA9" s="446"/>
      <c r="BB9" s="446"/>
      <c r="BC9" s="446"/>
      <c r="BD9" s="446"/>
      <c r="BE9" s="446"/>
      <c r="BF9" s="446"/>
      <c r="BG9" s="446"/>
      <c r="BH9" s="446"/>
      <c r="BI9" s="446"/>
      <c r="BJ9" s="446"/>
      <c r="BK9" s="446"/>
      <c r="BL9" s="446"/>
      <c r="BM9" s="447"/>
      <c r="BN9" s="411">
        <v>-281833</v>
      </c>
      <c r="BO9" s="412"/>
      <c r="BP9" s="412"/>
      <c r="BQ9" s="412"/>
      <c r="BR9" s="412"/>
      <c r="BS9" s="412"/>
      <c r="BT9" s="412"/>
      <c r="BU9" s="413"/>
      <c r="BV9" s="411">
        <v>-238253</v>
      </c>
      <c r="BW9" s="412"/>
      <c r="BX9" s="412"/>
      <c r="BY9" s="412"/>
      <c r="BZ9" s="412"/>
      <c r="CA9" s="412"/>
      <c r="CB9" s="412"/>
      <c r="CC9" s="413"/>
      <c r="CD9" s="414" t="s">
        <v>110</v>
      </c>
      <c r="CE9" s="415"/>
      <c r="CF9" s="415"/>
      <c r="CG9" s="415"/>
      <c r="CH9" s="415"/>
      <c r="CI9" s="415"/>
      <c r="CJ9" s="415"/>
      <c r="CK9" s="415"/>
      <c r="CL9" s="415"/>
      <c r="CM9" s="415"/>
      <c r="CN9" s="415"/>
      <c r="CO9" s="415"/>
      <c r="CP9" s="415"/>
      <c r="CQ9" s="415"/>
      <c r="CR9" s="415"/>
      <c r="CS9" s="416"/>
      <c r="CT9" s="408">
        <v>14.6</v>
      </c>
      <c r="CU9" s="409"/>
      <c r="CV9" s="409"/>
      <c r="CW9" s="409"/>
      <c r="CX9" s="409"/>
      <c r="CY9" s="409"/>
      <c r="CZ9" s="409"/>
      <c r="DA9" s="410"/>
      <c r="DB9" s="408">
        <v>9.6</v>
      </c>
      <c r="DC9" s="409"/>
      <c r="DD9" s="409"/>
      <c r="DE9" s="409"/>
      <c r="DF9" s="409"/>
      <c r="DG9" s="409"/>
      <c r="DH9" s="409"/>
      <c r="DI9" s="410"/>
      <c r="DJ9" s="168"/>
      <c r="DK9" s="168"/>
      <c r="DL9" s="168"/>
      <c r="DM9" s="168"/>
      <c r="DN9" s="168"/>
      <c r="DO9" s="168"/>
    </row>
    <row r="10" spans="1:119" ht="18.75" customHeight="1" thickBot="1">
      <c r="A10" s="169"/>
      <c r="B10" s="405"/>
      <c r="C10" s="406"/>
      <c r="D10" s="406"/>
      <c r="E10" s="406"/>
      <c r="F10" s="406"/>
      <c r="G10" s="406"/>
      <c r="H10" s="406"/>
      <c r="I10" s="406"/>
      <c r="J10" s="406"/>
      <c r="K10" s="454"/>
      <c r="L10" s="461" t="s">
        <v>111</v>
      </c>
      <c r="M10" s="441"/>
      <c r="N10" s="441"/>
      <c r="O10" s="441"/>
      <c r="P10" s="441"/>
      <c r="Q10" s="442"/>
      <c r="R10" s="462">
        <v>10804</v>
      </c>
      <c r="S10" s="463"/>
      <c r="T10" s="463"/>
      <c r="U10" s="463"/>
      <c r="V10" s="464"/>
      <c r="W10" s="399"/>
      <c r="X10" s="400"/>
      <c r="Y10" s="400"/>
      <c r="Z10" s="400"/>
      <c r="AA10" s="400"/>
      <c r="AB10" s="400"/>
      <c r="AC10" s="400"/>
      <c r="AD10" s="400"/>
      <c r="AE10" s="400"/>
      <c r="AF10" s="400"/>
      <c r="AG10" s="400"/>
      <c r="AH10" s="400"/>
      <c r="AI10" s="400"/>
      <c r="AJ10" s="400"/>
      <c r="AK10" s="400"/>
      <c r="AL10" s="403"/>
      <c r="AM10" s="440" t="s">
        <v>112</v>
      </c>
      <c r="AN10" s="441"/>
      <c r="AO10" s="441"/>
      <c r="AP10" s="441"/>
      <c r="AQ10" s="441"/>
      <c r="AR10" s="441"/>
      <c r="AS10" s="441"/>
      <c r="AT10" s="442"/>
      <c r="AU10" s="443" t="s">
        <v>113</v>
      </c>
      <c r="AV10" s="444"/>
      <c r="AW10" s="444"/>
      <c r="AX10" s="444"/>
      <c r="AY10" s="445" t="s">
        <v>114</v>
      </c>
      <c r="AZ10" s="446"/>
      <c r="BA10" s="446"/>
      <c r="BB10" s="446"/>
      <c r="BC10" s="446"/>
      <c r="BD10" s="446"/>
      <c r="BE10" s="446"/>
      <c r="BF10" s="446"/>
      <c r="BG10" s="446"/>
      <c r="BH10" s="446"/>
      <c r="BI10" s="446"/>
      <c r="BJ10" s="446"/>
      <c r="BK10" s="446"/>
      <c r="BL10" s="446"/>
      <c r="BM10" s="447"/>
      <c r="BN10" s="411">
        <v>373177</v>
      </c>
      <c r="BO10" s="412"/>
      <c r="BP10" s="412"/>
      <c r="BQ10" s="412"/>
      <c r="BR10" s="412"/>
      <c r="BS10" s="412"/>
      <c r="BT10" s="412"/>
      <c r="BU10" s="413"/>
      <c r="BV10" s="411">
        <v>492456</v>
      </c>
      <c r="BW10" s="412"/>
      <c r="BX10" s="412"/>
      <c r="BY10" s="412"/>
      <c r="BZ10" s="412"/>
      <c r="CA10" s="412"/>
      <c r="CB10" s="412"/>
      <c r="CC10" s="413"/>
      <c r="CD10" s="173" t="s">
        <v>115</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c r="DJ10" s="168"/>
      <c r="DK10" s="168"/>
      <c r="DL10" s="168"/>
      <c r="DM10" s="168"/>
      <c r="DN10" s="168"/>
      <c r="DO10" s="168"/>
    </row>
    <row r="11" spans="1:119" ht="18.75" customHeight="1" thickBot="1">
      <c r="A11" s="169"/>
      <c r="B11" s="405"/>
      <c r="C11" s="406"/>
      <c r="D11" s="406"/>
      <c r="E11" s="406"/>
      <c r="F11" s="406"/>
      <c r="G11" s="406"/>
      <c r="H11" s="406"/>
      <c r="I11" s="406"/>
      <c r="J11" s="406"/>
      <c r="K11" s="454"/>
      <c r="L11" s="465" t="s">
        <v>116</v>
      </c>
      <c r="M11" s="466"/>
      <c r="N11" s="466"/>
      <c r="O11" s="466"/>
      <c r="P11" s="466"/>
      <c r="Q11" s="467"/>
      <c r="R11" s="468" t="s">
        <v>117</v>
      </c>
      <c r="S11" s="469"/>
      <c r="T11" s="469"/>
      <c r="U11" s="469"/>
      <c r="V11" s="470"/>
      <c r="W11" s="399"/>
      <c r="X11" s="400"/>
      <c r="Y11" s="400"/>
      <c r="Z11" s="400"/>
      <c r="AA11" s="400"/>
      <c r="AB11" s="400"/>
      <c r="AC11" s="400"/>
      <c r="AD11" s="400"/>
      <c r="AE11" s="400"/>
      <c r="AF11" s="400"/>
      <c r="AG11" s="400"/>
      <c r="AH11" s="400"/>
      <c r="AI11" s="400"/>
      <c r="AJ11" s="400"/>
      <c r="AK11" s="400"/>
      <c r="AL11" s="403"/>
      <c r="AM11" s="440" t="s">
        <v>118</v>
      </c>
      <c r="AN11" s="441"/>
      <c r="AO11" s="441"/>
      <c r="AP11" s="441"/>
      <c r="AQ11" s="441"/>
      <c r="AR11" s="441"/>
      <c r="AS11" s="441"/>
      <c r="AT11" s="442"/>
      <c r="AU11" s="443" t="s">
        <v>113</v>
      </c>
      <c r="AV11" s="444"/>
      <c r="AW11" s="444"/>
      <c r="AX11" s="444"/>
      <c r="AY11" s="445" t="s">
        <v>119</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120</v>
      </c>
      <c r="CE11" s="415"/>
      <c r="CF11" s="415"/>
      <c r="CG11" s="415"/>
      <c r="CH11" s="415"/>
      <c r="CI11" s="415"/>
      <c r="CJ11" s="415"/>
      <c r="CK11" s="415"/>
      <c r="CL11" s="415"/>
      <c r="CM11" s="415"/>
      <c r="CN11" s="415"/>
      <c r="CO11" s="415"/>
      <c r="CP11" s="415"/>
      <c r="CQ11" s="415"/>
      <c r="CR11" s="415"/>
      <c r="CS11" s="416"/>
      <c r="CT11" s="451" t="s">
        <v>121</v>
      </c>
      <c r="CU11" s="452"/>
      <c r="CV11" s="452"/>
      <c r="CW11" s="452"/>
      <c r="CX11" s="452"/>
      <c r="CY11" s="452"/>
      <c r="CZ11" s="452"/>
      <c r="DA11" s="453"/>
      <c r="DB11" s="451" t="s">
        <v>121</v>
      </c>
      <c r="DC11" s="452"/>
      <c r="DD11" s="452"/>
      <c r="DE11" s="452"/>
      <c r="DF11" s="452"/>
      <c r="DG11" s="452"/>
      <c r="DH11" s="452"/>
      <c r="DI11" s="453"/>
      <c r="DJ11" s="168"/>
      <c r="DK11" s="168"/>
      <c r="DL11" s="168"/>
      <c r="DM11" s="168"/>
      <c r="DN11" s="168"/>
      <c r="DO11" s="168"/>
    </row>
    <row r="12" spans="1:119" ht="18.75" customHeight="1">
      <c r="A12" s="169"/>
      <c r="B12" s="471" t="s">
        <v>122</v>
      </c>
      <c r="C12" s="472"/>
      <c r="D12" s="472"/>
      <c r="E12" s="472"/>
      <c r="F12" s="472"/>
      <c r="G12" s="472"/>
      <c r="H12" s="472"/>
      <c r="I12" s="472"/>
      <c r="J12" s="472"/>
      <c r="K12" s="473"/>
      <c r="L12" s="480" t="s">
        <v>123</v>
      </c>
      <c r="M12" s="481"/>
      <c r="N12" s="481"/>
      <c r="O12" s="481"/>
      <c r="P12" s="481"/>
      <c r="Q12" s="482"/>
      <c r="R12" s="483">
        <v>9613</v>
      </c>
      <c r="S12" s="484"/>
      <c r="T12" s="484"/>
      <c r="U12" s="484"/>
      <c r="V12" s="485"/>
      <c r="W12" s="486" t="s">
        <v>1</v>
      </c>
      <c r="X12" s="444"/>
      <c r="Y12" s="444"/>
      <c r="Z12" s="444"/>
      <c r="AA12" s="444"/>
      <c r="AB12" s="487"/>
      <c r="AC12" s="443" t="s">
        <v>124</v>
      </c>
      <c r="AD12" s="444"/>
      <c r="AE12" s="444"/>
      <c r="AF12" s="444"/>
      <c r="AG12" s="487"/>
      <c r="AH12" s="443" t="s">
        <v>125</v>
      </c>
      <c r="AI12" s="444"/>
      <c r="AJ12" s="444"/>
      <c r="AK12" s="444"/>
      <c r="AL12" s="488"/>
      <c r="AM12" s="440" t="s">
        <v>126</v>
      </c>
      <c r="AN12" s="441"/>
      <c r="AO12" s="441"/>
      <c r="AP12" s="441"/>
      <c r="AQ12" s="441"/>
      <c r="AR12" s="441"/>
      <c r="AS12" s="441"/>
      <c r="AT12" s="442"/>
      <c r="AU12" s="443" t="s">
        <v>127</v>
      </c>
      <c r="AV12" s="444"/>
      <c r="AW12" s="444"/>
      <c r="AX12" s="444"/>
      <c r="AY12" s="445" t="s">
        <v>128</v>
      </c>
      <c r="AZ12" s="446"/>
      <c r="BA12" s="446"/>
      <c r="BB12" s="446"/>
      <c r="BC12" s="446"/>
      <c r="BD12" s="446"/>
      <c r="BE12" s="446"/>
      <c r="BF12" s="446"/>
      <c r="BG12" s="446"/>
      <c r="BH12" s="446"/>
      <c r="BI12" s="446"/>
      <c r="BJ12" s="446"/>
      <c r="BK12" s="446"/>
      <c r="BL12" s="446"/>
      <c r="BM12" s="447"/>
      <c r="BN12" s="411">
        <v>17617</v>
      </c>
      <c r="BO12" s="412"/>
      <c r="BP12" s="412"/>
      <c r="BQ12" s="412"/>
      <c r="BR12" s="412"/>
      <c r="BS12" s="412"/>
      <c r="BT12" s="412"/>
      <c r="BU12" s="413"/>
      <c r="BV12" s="411">
        <v>1682032</v>
      </c>
      <c r="BW12" s="412"/>
      <c r="BX12" s="412"/>
      <c r="BY12" s="412"/>
      <c r="BZ12" s="412"/>
      <c r="CA12" s="412"/>
      <c r="CB12" s="412"/>
      <c r="CC12" s="413"/>
      <c r="CD12" s="414" t="s">
        <v>129</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131</v>
      </c>
      <c r="DC12" s="452"/>
      <c r="DD12" s="452"/>
      <c r="DE12" s="452"/>
      <c r="DF12" s="452"/>
      <c r="DG12" s="452"/>
      <c r="DH12" s="452"/>
      <c r="DI12" s="453"/>
      <c r="DJ12" s="168"/>
      <c r="DK12" s="168"/>
      <c r="DL12" s="168"/>
      <c r="DM12" s="168"/>
      <c r="DN12" s="168"/>
      <c r="DO12" s="168"/>
    </row>
    <row r="13" spans="1:119" ht="18.75" customHeight="1">
      <c r="A13" s="169"/>
      <c r="B13" s="474"/>
      <c r="C13" s="475"/>
      <c r="D13" s="475"/>
      <c r="E13" s="475"/>
      <c r="F13" s="475"/>
      <c r="G13" s="475"/>
      <c r="H13" s="475"/>
      <c r="I13" s="475"/>
      <c r="J13" s="475"/>
      <c r="K13" s="476"/>
      <c r="L13" s="179"/>
      <c r="M13" s="499" t="s">
        <v>132</v>
      </c>
      <c r="N13" s="500"/>
      <c r="O13" s="500"/>
      <c r="P13" s="500"/>
      <c r="Q13" s="501"/>
      <c r="R13" s="492">
        <v>9560</v>
      </c>
      <c r="S13" s="493"/>
      <c r="T13" s="493"/>
      <c r="U13" s="493"/>
      <c r="V13" s="494"/>
      <c r="W13" s="427" t="s">
        <v>133</v>
      </c>
      <c r="X13" s="428"/>
      <c r="Y13" s="428"/>
      <c r="Z13" s="428"/>
      <c r="AA13" s="428"/>
      <c r="AB13" s="418"/>
      <c r="AC13" s="462">
        <v>1276</v>
      </c>
      <c r="AD13" s="463"/>
      <c r="AE13" s="463"/>
      <c r="AF13" s="463"/>
      <c r="AG13" s="502"/>
      <c r="AH13" s="462">
        <v>1286</v>
      </c>
      <c r="AI13" s="463"/>
      <c r="AJ13" s="463"/>
      <c r="AK13" s="463"/>
      <c r="AL13" s="464"/>
      <c r="AM13" s="440" t="s">
        <v>134</v>
      </c>
      <c r="AN13" s="441"/>
      <c r="AO13" s="441"/>
      <c r="AP13" s="441"/>
      <c r="AQ13" s="441"/>
      <c r="AR13" s="441"/>
      <c r="AS13" s="441"/>
      <c r="AT13" s="442"/>
      <c r="AU13" s="443" t="s">
        <v>95</v>
      </c>
      <c r="AV13" s="444"/>
      <c r="AW13" s="444"/>
      <c r="AX13" s="444"/>
      <c r="AY13" s="445" t="s">
        <v>135</v>
      </c>
      <c r="AZ13" s="446"/>
      <c r="BA13" s="446"/>
      <c r="BB13" s="446"/>
      <c r="BC13" s="446"/>
      <c r="BD13" s="446"/>
      <c r="BE13" s="446"/>
      <c r="BF13" s="446"/>
      <c r="BG13" s="446"/>
      <c r="BH13" s="446"/>
      <c r="BI13" s="446"/>
      <c r="BJ13" s="446"/>
      <c r="BK13" s="446"/>
      <c r="BL13" s="446"/>
      <c r="BM13" s="447"/>
      <c r="BN13" s="411">
        <v>73727</v>
      </c>
      <c r="BO13" s="412"/>
      <c r="BP13" s="412"/>
      <c r="BQ13" s="412"/>
      <c r="BR13" s="412"/>
      <c r="BS13" s="412"/>
      <c r="BT13" s="412"/>
      <c r="BU13" s="413"/>
      <c r="BV13" s="411">
        <v>-1427829</v>
      </c>
      <c r="BW13" s="412"/>
      <c r="BX13" s="412"/>
      <c r="BY13" s="412"/>
      <c r="BZ13" s="412"/>
      <c r="CA13" s="412"/>
      <c r="CB13" s="412"/>
      <c r="CC13" s="413"/>
      <c r="CD13" s="414" t="s">
        <v>136</v>
      </c>
      <c r="CE13" s="415"/>
      <c r="CF13" s="415"/>
      <c r="CG13" s="415"/>
      <c r="CH13" s="415"/>
      <c r="CI13" s="415"/>
      <c r="CJ13" s="415"/>
      <c r="CK13" s="415"/>
      <c r="CL13" s="415"/>
      <c r="CM13" s="415"/>
      <c r="CN13" s="415"/>
      <c r="CO13" s="415"/>
      <c r="CP13" s="415"/>
      <c r="CQ13" s="415"/>
      <c r="CR13" s="415"/>
      <c r="CS13" s="416"/>
      <c r="CT13" s="408">
        <v>8.6999999999999993</v>
      </c>
      <c r="CU13" s="409"/>
      <c r="CV13" s="409"/>
      <c r="CW13" s="409"/>
      <c r="CX13" s="409"/>
      <c r="CY13" s="409"/>
      <c r="CZ13" s="409"/>
      <c r="DA13" s="410"/>
      <c r="DB13" s="408">
        <v>6.7</v>
      </c>
      <c r="DC13" s="409"/>
      <c r="DD13" s="409"/>
      <c r="DE13" s="409"/>
      <c r="DF13" s="409"/>
      <c r="DG13" s="409"/>
      <c r="DH13" s="409"/>
      <c r="DI13" s="410"/>
      <c r="DJ13" s="168"/>
      <c r="DK13" s="168"/>
      <c r="DL13" s="168"/>
      <c r="DM13" s="168"/>
      <c r="DN13" s="168"/>
      <c r="DO13" s="168"/>
    </row>
    <row r="14" spans="1:119" ht="18.75" customHeight="1" thickBot="1">
      <c r="A14" s="169"/>
      <c r="B14" s="474"/>
      <c r="C14" s="475"/>
      <c r="D14" s="475"/>
      <c r="E14" s="475"/>
      <c r="F14" s="475"/>
      <c r="G14" s="475"/>
      <c r="H14" s="475"/>
      <c r="I14" s="475"/>
      <c r="J14" s="475"/>
      <c r="K14" s="476"/>
      <c r="L14" s="489" t="s">
        <v>137</v>
      </c>
      <c r="M14" s="490"/>
      <c r="N14" s="490"/>
      <c r="O14" s="490"/>
      <c r="P14" s="490"/>
      <c r="Q14" s="491"/>
      <c r="R14" s="492">
        <v>9842</v>
      </c>
      <c r="S14" s="493"/>
      <c r="T14" s="493"/>
      <c r="U14" s="493"/>
      <c r="V14" s="494"/>
      <c r="W14" s="401"/>
      <c r="X14" s="402"/>
      <c r="Y14" s="402"/>
      <c r="Z14" s="402"/>
      <c r="AA14" s="402"/>
      <c r="AB14" s="391"/>
      <c r="AC14" s="495">
        <v>25.5</v>
      </c>
      <c r="AD14" s="496"/>
      <c r="AE14" s="496"/>
      <c r="AF14" s="496"/>
      <c r="AG14" s="497"/>
      <c r="AH14" s="495">
        <v>26.3</v>
      </c>
      <c r="AI14" s="496"/>
      <c r="AJ14" s="496"/>
      <c r="AK14" s="496"/>
      <c r="AL14" s="498"/>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3" t="s">
        <v>138</v>
      </c>
      <c r="CE14" s="504"/>
      <c r="CF14" s="504"/>
      <c r="CG14" s="504"/>
      <c r="CH14" s="504"/>
      <c r="CI14" s="504"/>
      <c r="CJ14" s="504"/>
      <c r="CK14" s="504"/>
      <c r="CL14" s="504"/>
      <c r="CM14" s="504"/>
      <c r="CN14" s="504"/>
      <c r="CO14" s="504"/>
      <c r="CP14" s="504"/>
      <c r="CQ14" s="504"/>
      <c r="CR14" s="504"/>
      <c r="CS14" s="505"/>
      <c r="CT14" s="506">
        <v>20</v>
      </c>
      <c r="CU14" s="507"/>
      <c r="CV14" s="507"/>
      <c r="CW14" s="507"/>
      <c r="CX14" s="507"/>
      <c r="CY14" s="507"/>
      <c r="CZ14" s="507"/>
      <c r="DA14" s="508"/>
      <c r="DB14" s="506" t="s">
        <v>121</v>
      </c>
      <c r="DC14" s="507"/>
      <c r="DD14" s="507"/>
      <c r="DE14" s="507"/>
      <c r="DF14" s="507"/>
      <c r="DG14" s="507"/>
      <c r="DH14" s="507"/>
      <c r="DI14" s="508"/>
      <c r="DJ14" s="168"/>
      <c r="DK14" s="168"/>
      <c r="DL14" s="168"/>
      <c r="DM14" s="168"/>
      <c r="DN14" s="168"/>
      <c r="DO14" s="168"/>
    </row>
    <row r="15" spans="1:119" ht="18.75" customHeight="1">
      <c r="A15" s="169"/>
      <c r="B15" s="474"/>
      <c r="C15" s="475"/>
      <c r="D15" s="475"/>
      <c r="E15" s="475"/>
      <c r="F15" s="475"/>
      <c r="G15" s="475"/>
      <c r="H15" s="475"/>
      <c r="I15" s="475"/>
      <c r="J15" s="475"/>
      <c r="K15" s="476"/>
      <c r="L15" s="179"/>
      <c r="M15" s="499" t="s">
        <v>139</v>
      </c>
      <c r="N15" s="500"/>
      <c r="O15" s="500"/>
      <c r="P15" s="500"/>
      <c r="Q15" s="501"/>
      <c r="R15" s="492">
        <v>9791</v>
      </c>
      <c r="S15" s="493"/>
      <c r="T15" s="493"/>
      <c r="U15" s="493"/>
      <c r="V15" s="494"/>
      <c r="W15" s="427" t="s">
        <v>140</v>
      </c>
      <c r="X15" s="428"/>
      <c r="Y15" s="428"/>
      <c r="Z15" s="428"/>
      <c r="AA15" s="428"/>
      <c r="AB15" s="418"/>
      <c r="AC15" s="462">
        <v>1168</v>
      </c>
      <c r="AD15" s="463"/>
      <c r="AE15" s="463"/>
      <c r="AF15" s="463"/>
      <c r="AG15" s="502"/>
      <c r="AH15" s="462">
        <v>1067</v>
      </c>
      <c r="AI15" s="463"/>
      <c r="AJ15" s="463"/>
      <c r="AK15" s="463"/>
      <c r="AL15" s="464"/>
      <c r="AM15" s="440"/>
      <c r="AN15" s="441"/>
      <c r="AO15" s="441"/>
      <c r="AP15" s="441"/>
      <c r="AQ15" s="441"/>
      <c r="AR15" s="441"/>
      <c r="AS15" s="441"/>
      <c r="AT15" s="442"/>
      <c r="AU15" s="443"/>
      <c r="AV15" s="444"/>
      <c r="AW15" s="444"/>
      <c r="AX15" s="444"/>
      <c r="AY15" s="371" t="s">
        <v>141</v>
      </c>
      <c r="AZ15" s="372"/>
      <c r="BA15" s="372"/>
      <c r="BB15" s="372"/>
      <c r="BC15" s="372"/>
      <c r="BD15" s="372"/>
      <c r="BE15" s="372"/>
      <c r="BF15" s="372"/>
      <c r="BG15" s="372"/>
      <c r="BH15" s="372"/>
      <c r="BI15" s="372"/>
      <c r="BJ15" s="372"/>
      <c r="BK15" s="372"/>
      <c r="BL15" s="372"/>
      <c r="BM15" s="373"/>
      <c r="BN15" s="374">
        <v>797205</v>
      </c>
      <c r="BO15" s="375"/>
      <c r="BP15" s="375"/>
      <c r="BQ15" s="375"/>
      <c r="BR15" s="375"/>
      <c r="BS15" s="375"/>
      <c r="BT15" s="375"/>
      <c r="BU15" s="376"/>
      <c r="BV15" s="374">
        <v>800543</v>
      </c>
      <c r="BW15" s="375"/>
      <c r="BX15" s="375"/>
      <c r="BY15" s="375"/>
      <c r="BZ15" s="375"/>
      <c r="CA15" s="375"/>
      <c r="CB15" s="375"/>
      <c r="CC15" s="376"/>
      <c r="CD15" s="509" t="s">
        <v>142</v>
      </c>
      <c r="CE15" s="510"/>
      <c r="CF15" s="510"/>
      <c r="CG15" s="510"/>
      <c r="CH15" s="510"/>
      <c r="CI15" s="510"/>
      <c r="CJ15" s="510"/>
      <c r="CK15" s="510"/>
      <c r="CL15" s="510"/>
      <c r="CM15" s="510"/>
      <c r="CN15" s="510"/>
      <c r="CO15" s="510"/>
      <c r="CP15" s="510"/>
      <c r="CQ15" s="510"/>
      <c r="CR15" s="510"/>
      <c r="CS15" s="511"/>
      <c r="CT15" s="180"/>
      <c r="CU15" s="181"/>
      <c r="CV15" s="181"/>
      <c r="CW15" s="181"/>
      <c r="CX15" s="181"/>
      <c r="CY15" s="181"/>
      <c r="CZ15" s="181"/>
      <c r="DA15" s="182"/>
      <c r="DB15" s="180"/>
      <c r="DC15" s="181"/>
      <c r="DD15" s="181"/>
      <c r="DE15" s="181"/>
      <c r="DF15" s="181"/>
      <c r="DG15" s="181"/>
      <c r="DH15" s="181"/>
      <c r="DI15" s="182"/>
      <c r="DJ15" s="168"/>
      <c r="DK15" s="168"/>
      <c r="DL15" s="168"/>
      <c r="DM15" s="168"/>
      <c r="DN15" s="168"/>
      <c r="DO15" s="168"/>
    </row>
    <row r="16" spans="1:119" ht="18.75" customHeight="1">
      <c r="A16" s="169"/>
      <c r="B16" s="474"/>
      <c r="C16" s="475"/>
      <c r="D16" s="475"/>
      <c r="E16" s="475"/>
      <c r="F16" s="475"/>
      <c r="G16" s="475"/>
      <c r="H16" s="475"/>
      <c r="I16" s="475"/>
      <c r="J16" s="475"/>
      <c r="K16" s="476"/>
      <c r="L16" s="489" t="s">
        <v>143</v>
      </c>
      <c r="M16" s="520"/>
      <c r="N16" s="520"/>
      <c r="O16" s="520"/>
      <c r="P16" s="520"/>
      <c r="Q16" s="521"/>
      <c r="R16" s="512" t="s">
        <v>144</v>
      </c>
      <c r="S16" s="513"/>
      <c r="T16" s="513"/>
      <c r="U16" s="513"/>
      <c r="V16" s="514"/>
      <c r="W16" s="401"/>
      <c r="X16" s="402"/>
      <c r="Y16" s="402"/>
      <c r="Z16" s="402"/>
      <c r="AA16" s="402"/>
      <c r="AB16" s="391"/>
      <c r="AC16" s="495">
        <v>23.3</v>
      </c>
      <c r="AD16" s="496"/>
      <c r="AE16" s="496"/>
      <c r="AF16" s="496"/>
      <c r="AG16" s="497"/>
      <c r="AH16" s="495">
        <v>21.8</v>
      </c>
      <c r="AI16" s="496"/>
      <c r="AJ16" s="496"/>
      <c r="AK16" s="496"/>
      <c r="AL16" s="498"/>
      <c r="AM16" s="440"/>
      <c r="AN16" s="441"/>
      <c r="AO16" s="441"/>
      <c r="AP16" s="441"/>
      <c r="AQ16" s="441"/>
      <c r="AR16" s="441"/>
      <c r="AS16" s="441"/>
      <c r="AT16" s="442"/>
      <c r="AU16" s="443"/>
      <c r="AV16" s="444"/>
      <c r="AW16" s="444"/>
      <c r="AX16" s="444"/>
      <c r="AY16" s="445" t="s">
        <v>145</v>
      </c>
      <c r="AZ16" s="446"/>
      <c r="BA16" s="446"/>
      <c r="BB16" s="446"/>
      <c r="BC16" s="446"/>
      <c r="BD16" s="446"/>
      <c r="BE16" s="446"/>
      <c r="BF16" s="446"/>
      <c r="BG16" s="446"/>
      <c r="BH16" s="446"/>
      <c r="BI16" s="446"/>
      <c r="BJ16" s="446"/>
      <c r="BK16" s="446"/>
      <c r="BL16" s="446"/>
      <c r="BM16" s="447"/>
      <c r="BN16" s="411">
        <v>5238148</v>
      </c>
      <c r="BO16" s="412"/>
      <c r="BP16" s="412"/>
      <c r="BQ16" s="412"/>
      <c r="BR16" s="412"/>
      <c r="BS16" s="412"/>
      <c r="BT16" s="412"/>
      <c r="BU16" s="413"/>
      <c r="BV16" s="411">
        <v>5160818</v>
      </c>
      <c r="BW16" s="412"/>
      <c r="BX16" s="412"/>
      <c r="BY16" s="412"/>
      <c r="BZ16" s="412"/>
      <c r="CA16" s="412"/>
      <c r="CB16" s="412"/>
      <c r="CC16" s="413"/>
      <c r="CD16" s="183"/>
      <c r="CE16" s="518"/>
      <c r="CF16" s="518"/>
      <c r="CG16" s="518"/>
      <c r="CH16" s="518"/>
      <c r="CI16" s="518"/>
      <c r="CJ16" s="518"/>
      <c r="CK16" s="518"/>
      <c r="CL16" s="518"/>
      <c r="CM16" s="518"/>
      <c r="CN16" s="518"/>
      <c r="CO16" s="518"/>
      <c r="CP16" s="518"/>
      <c r="CQ16" s="518"/>
      <c r="CR16" s="518"/>
      <c r="CS16" s="519"/>
      <c r="CT16" s="408"/>
      <c r="CU16" s="409"/>
      <c r="CV16" s="409"/>
      <c r="CW16" s="409"/>
      <c r="CX16" s="409"/>
      <c r="CY16" s="409"/>
      <c r="CZ16" s="409"/>
      <c r="DA16" s="410"/>
      <c r="DB16" s="408"/>
      <c r="DC16" s="409"/>
      <c r="DD16" s="409"/>
      <c r="DE16" s="409"/>
      <c r="DF16" s="409"/>
      <c r="DG16" s="409"/>
      <c r="DH16" s="409"/>
      <c r="DI16" s="410"/>
      <c r="DJ16" s="168"/>
      <c r="DK16" s="168"/>
      <c r="DL16" s="168"/>
      <c r="DM16" s="168"/>
      <c r="DN16" s="168"/>
      <c r="DO16" s="168"/>
    </row>
    <row r="17" spans="1:119" ht="18.75" customHeight="1" thickBot="1">
      <c r="A17" s="169"/>
      <c r="B17" s="477"/>
      <c r="C17" s="478"/>
      <c r="D17" s="478"/>
      <c r="E17" s="478"/>
      <c r="F17" s="478"/>
      <c r="G17" s="478"/>
      <c r="H17" s="478"/>
      <c r="I17" s="478"/>
      <c r="J17" s="478"/>
      <c r="K17" s="479"/>
      <c r="L17" s="184"/>
      <c r="M17" s="515" t="s">
        <v>146</v>
      </c>
      <c r="N17" s="516"/>
      <c r="O17" s="516"/>
      <c r="P17" s="516"/>
      <c r="Q17" s="517"/>
      <c r="R17" s="512" t="s">
        <v>147</v>
      </c>
      <c r="S17" s="513"/>
      <c r="T17" s="513"/>
      <c r="U17" s="513"/>
      <c r="V17" s="514"/>
      <c r="W17" s="427" t="s">
        <v>148</v>
      </c>
      <c r="X17" s="428"/>
      <c r="Y17" s="428"/>
      <c r="Z17" s="428"/>
      <c r="AA17" s="428"/>
      <c r="AB17" s="418"/>
      <c r="AC17" s="462">
        <v>2560</v>
      </c>
      <c r="AD17" s="463"/>
      <c r="AE17" s="463"/>
      <c r="AF17" s="463"/>
      <c r="AG17" s="502"/>
      <c r="AH17" s="462">
        <v>2543</v>
      </c>
      <c r="AI17" s="463"/>
      <c r="AJ17" s="463"/>
      <c r="AK17" s="463"/>
      <c r="AL17" s="464"/>
      <c r="AM17" s="440"/>
      <c r="AN17" s="441"/>
      <c r="AO17" s="441"/>
      <c r="AP17" s="441"/>
      <c r="AQ17" s="441"/>
      <c r="AR17" s="441"/>
      <c r="AS17" s="441"/>
      <c r="AT17" s="442"/>
      <c r="AU17" s="443"/>
      <c r="AV17" s="444"/>
      <c r="AW17" s="444"/>
      <c r="AX17" s="444"/>
      <c r="AY17" s="445" t="s">
        <v>149</v>
      </c>
      <c r="AZ17" s="446"/>
      <c r="BA17" s="446"/>
      <c r="BB17" s="446"/>
      <c r="BC17" s="446"/>
      <c r="BD17" s="446"/>
      <c r="BE17" s="446"/>
      <c r="BF17" s="446"/>
      <c r="BG17" s="446"/>
      <c r="BH17" s="446"/>
      <c r="BI17" s="446"/>
      <c r="BJ17" s="446"/>
      <c r="BK17" s="446"/>
      <c r="BL17" s="446"/>
      <c r="BM17" s="447"/>
      <c r="BN17" s="411">
        <v>994186</v>
      </c>
      <c r="BO17" s="412"/>
      <c r="BP17" s="412"/>
      <c r="BQ17" s="412"/>
      <c r="BR17" s="412"/>
      <c r="BS17" s="412"/>
      <c r="BT17" s="412"/>
      <c r="BU17" s="413"/>
      <c r="BV17" s="411">
        <v>992863</v>
      </c>
      <c r="BW17" s="412"/>
      <c r="BX17" s="412"/>
      <c r="BY17" s="412"/>
      <c r="BZ17" s="412"/>
      <c r="CA17" s="412"/>
      <c r="CB17" s="412"/>
      <c r="CC17" s="413"/>
      <c r="CD17" s="183"/>
      <c r="CE17" s="518"/>
      <c r="CF17" s="518"/>
      <c r="CG17" s="518"/>
      <c r="CH17" s="518"/>
      <c r="CI17" s="518"/>
      <c r="CJ17" s="518"/>
      <c r="CK17" s="518"/>
      <c r="CL17" s="518"/>
      <c r="CM17" s="518"/>
      <c r="CN17" s="518"/>
      <c r="CO17" s="518"/>
      <c r="CP17" s="518"/>
      <c r="CQ17" s="518"/>
      <c r="CR17" s="518"/>
      <c r="CS17" s="519"/>
      <c r="CT17" s="408"/>
      <c r="CU17" s="409"/>
      <c r="CV17" s="409"/>
      <c r="CW17" s="409"/>
      <c r="CX17" s="409"/>
      <c r="CY17" s="409"/>
      <c r="CZ17" s="409"/>
      <c r="DA17" s="410"/>
      <c r="DB17" s="408"/>
      <c r="DC17" s="409"/>
      <c r="DD17" s="409"/>
      <c r="DE17" s="409"/>
      <c r="DF17" s="409"/>
      <c r="DG17" s="409"/>
      <c r="DH17" s="409"/>
      <c r="DI17" s="410"/>
      <c r="DJ17" s="168"/>
      <c r="DK17" s="168"/>
      <c r="DL17" s="168"/>
      <c r="DM17" s="168"/>
      <c r="DN17" s="168"/>
      <c r="DO17" s="168"/>
    </row>
    <row r="18" spans="1:119" ht="18.75" customHeight="1" thickBot="1">
      <c r="A18" s="169"/>
      <c r="B18" s="522" t="s">
        <v>150</v>
      </c>
      <c r="C18" s="454"/>
      <c r="D18" s="454"/>
      <c r="E18" s="523"/>
      <c r="F18" s="523"/>
      <c r="G18" s="523"/>
      <c r="H18" s="523"/>
      <c r="I18" s="523"/>
      <c r="J18" s="523"/>
      <c r="K18" s="523"/>
      <c r="L18" s="524">
        <v>992.36</v>
      </c>
      <c r="M18" s="524"/>
      <c r="N18" s="524"/>
      <c r="O18" s="524"/>
      <c r="P18" s="524"/>
      <c r="Q18" s="524"/>
      <c r="R18" s="525"/>
      <c r="S18" s="525"/>
      <c r="T18" s="525"/>
      <c r="U18" s="525"/>
      <c r="V18" s="526"/>
      <c r="W18" s="429"/>
      <c r="X18" s="430"/>
      <c r="Y18" s="430"/>
      <c r="Z18" s="430"/>
      <c r="AA18" s="430"/>
      <c r="AB18" s="421"/>
      <c r="AC18" s="527">
        <v>51.2</v>
      </c>
      <c r="AD18" s="528"/>
      <c r="AE18" s="528"/>
      <c r="AF18" s="528"/>
      <c r="AG18" s="529"/>
      <c r="AH18" s="527">
        <v>51.9</v>
      </c>
      <c r="AI18" s="528"/>
      <c r="AJ18" s="528"/>
      <c r="AK18" s="528"/>
      <c r="AL18" s="530"/>
      <c r="AM18" s="440"/>
      <c r="AN18" s="441"/>
      <c r="AO18" s="441"/>
      <c r="AP18" s="441"/>
      <c r="AQ18" s="441"/>
      <c r="AR18" s="441"/>
      <c r="AS18" s="441"/>
      <c r="AT18" s="442"/>
      <c r="AU18" s="443"/>
      <c r="AV18" s="444"/>
      <c r="AW18" s="444"/>
      <c r="AX18" s="444"/>
      <c r="AY18" s="445" t="s">
        <v>151</v>
      </c>
      <c r="AZ18" s="446"/>
      <c r="BA18" s="446"/>
      <c r="BB18" s="446"/>
      <c r="BC18" s="446"/>
      <c r="BD18" s="446"/>
      <c r="BE18" s="446"/>
      <c r="BF18" s="446"/>
      <c r="BG18" s="446"/>
      <c r="BH18" s="446"/>
      <c r="BI18" s="446"/>
      <c r="BJ18" s="446"/>
      <c r="BK18" s="446"/>
      <c r="BL18" s="446"/>
      <c r="BM18" s="447"/>
      <c r="BN18" s="411">
        <v>4650964</v>
      </c>
      <c r="BO18" s="412"/>
      <c r="BP18" s="412"/>
      <c r="BQ18" s="412"/>
      <c r="BR18" s="412"/>
      <c r="BS18" s="412"/>
      <c r="BT18" s="412"/>
      <c r="BU18" s="413"/>
      <c r="BV18" s="411">
        <v>4327624</v>
      </c>
      <c r="BW18" s="412"/>
      <c r="BX18" s="412"/>
      <c r="BY18" s="412"/>
      <c r="BZ18" s="412"/>
      <c r="CA18" s="412"/>
      <c r="CB18" s="412"/>
      <c r="CC18" s="413"/>
      <c r="CD18" s="183"/>
      <c r="CE18" s="518"/>
      <c r="CF18" s="518"/>
      <c r="CG18" s="518"/>
      <c r="CH18" s="518"/>
      <c r="CI18" s="518"/>
      <c r="CJ18" s="518"/>
      <c r="CK18" s="518"/>
      <c r="CL18" s="518"/>
      <c r="CM18" s="518"/>
      <c r="CN18" s="518"/>
      <c r="CO18" s="518"/>
      <c r="CP18" s="518"/>
      <c r="CQ18" s="518"/>
      <c r="CR18" s="518"/>
      <c r="CS18" s="519"/>
      <c r="CT18" s="408"/>
      <c r="CU18" s="409"/>
      <c r="CV18" s="409"/>
      <c r="CW18" s="409"/>
      <c r="CX18" s="409"/>
      <c r="CY18" s="409"/>
      <c r="CZ18" s="409"/>
      <c r="DA18" s="410"/>
      <c r="DB18" s="408"/>
      <c r="DC18" s="409"/>
      <c r="DD18" s="409"/>
      <c r="DE18" s="409"/>
      <c r="DF18" s="409"/>
      <c r="DG18" s="409"/>
      <c r="DH18" s="409"/>
      <c r="DI18" s="410"/>
      <c r="DJ18" s="168"/>
      <c r="DK18" s="168"/>
      <c r="DL18" s="168"/>
      <c r="DM18" s="168"/>
      <c r="DN18" s="168"/>
      <c r="DO18" s="168"/>
    </row>
    <row r="19" spans="1:119" ht="18.75" customHeight="1" thickBot="1">
      <c r="A19" s="169"/>
      <c r="B19" s="522" t="s">
        <v>152</v>
      </c>
      <c r="C19" s="454"/>
      <c r="D19" s="454"/>
      <c r="E19" s="523"/>
      <c r="F19" s="523"/>
      <c r="G19" s="523"/>
      <c r="H19" s="523"/>
      <c r="I19" s="523"/>
      <c r="J19" s="523"/>
      <c r="K19" s="523"/>
      <c r="L19" s="531">
        <v>10</v>
      </c>
      <c r="M19" s="531"/>
      <c r="N19" s="531"/>
      <c r="O19" s="531"/>
      <c r="P19" s="531"/>
      <c r="Q19" s="531"/>
      <c r="R19" s="532"/>
      <c r="S19" s="532"/>
      <c r="T19" s="532"/>
      <c r="U19" s="532"/>
      <c r="V19" s="533"/>
      <c r="W19" s="368"/>
      <c r="X19" s="369"/>
      <c r="Y19" s="369"/>
      <c r="Z19" s="369"/>
      <c r="AA19" s="369"/>
      <c r="AB19" s="369"/>
      <c r="AC19" s="540"/>
      <c r="AD19" s="540"/>
      <c r="AE19" s="540"/>
      <c r="AF19" s="540"/>
      <c r="AG19" s="540"/>
      <c r="AH19" s="540"/>
      <c r="AI19" s="540"/>
      <c r="AJ19" s="540"/>
      <c r="AK19" s="540"/>
      <c r="AL19" s="541"/>
      <c r="AM19" s="440"/>
      <c r="AN19" s="441"/>
      <c r="AO19" s="441"/>
      <c r="AP19" s="441"/>
      <c r="AQ19" s="441"/>
      <c r="AR19" s="441"/>
      <c r="AS19" s="441"/>
      <c r="AT19" s="442"/>
      <c r="AU19" s="443"/>
      <c r="AV19" s="444"/>
      <c r="AW19" s="444"/>
      <c r="AX19" s="444"/>
      <c r="AY19" s="445" t="s">
        <v>153</v>
      </c>
      <c r="AZ19" s="446"/>
      <c r="BA19" s="446"/>
      <c r="BB19" s="446"/>
      <c r="BC19" s="446"/>
      <c r="BD19" s="446"/>
      <c r="BE19" s="446"/>
      <c r="BF19" s="446"/>
      <c r="BG19" s="446"/>
      <c r="BH19" s="446"/>
      <c r="BI19" s="446"/>
      <c r="BJ19" s="446"/>
      <c r="BK19" s="446"/>
      <c r="BL19" s="446"/>
      <c r="BM19" s="447"/>
      <c r="BN19" s="411">
        <v>9587095</v>
      </c>
      <c r="BO19" s="412"/>
      <c r="BP19" s="412"/>
      <c r="BQ19" s="412"/>
      <c r="BR19" s="412"/>
      <c r="BS19" s="412"/>
      <c r="BT19" s="412"/>
      <c r="BU19" s="413"/>
      <c r="BV19" s="411">
        <v>12263154</v>
      </c>
      <c r="BW19" s="412"/>
      <c r="BX19" s="412"/>
      <c r="BY19" s="412"/>
      <c r="BZ19" s="412"/>
      <c r="CA19" s="412"/>
      <c r="CB19" s="412"/>
      <c r="CC19" s="413"/>
      <c r="CD19" s="183"/>
      <c r="CE19" s="518"/>
      <c r="CF19" s="518"/>
      <c r="CG19" s="518"/>
      <c r="CH19" s="518"/>
      <c r="CI19" s="518"/>
      <c r="CJ19" s="518"/>
      <c r="CK19" s="518"/>
      <c r="CL19" s="518"/>
      <c r="CM19" s="518"/>
      <c r="CN19" s="518"/>
      <c r="CO19" s="518"/>
      <c r="CP19" s="518"/>
      <c r="CQ19" s="518"/>
      <c r="CR19" s="518"/>
      <c r="CS19" s="519"/>
      <c r="CT19" s="408"/>
      <c r="CU19" s="409"/>
      <c r="CV19" s="409"/>
      <c r="CW19" s="409"/>
      <c r="CX19" s="409"/>
      <c r="CY19" s="409"/>
      <c r="CZ19" s="409"/>
      <c r="DA19" s="410"/>
      <c r="DB19" s="408"/>
      <c r="DC19" s="409"/>
      <c r="DD19" s="409"/>
      <c r="DE19" s="409"/>
      <c r="DF19" s="409"/>
      <c r="DG19" s="409"/>
      <c r="DH19" s="409"/>
      <c r="DI19" s="410"/>
      <c r="DJ19" s="168"/>
      <c r="DK19" s="168"/>
      <c r="DL19" s="168"/>
      <c r="DM19" s="168"/>
      <c r="DN19" s="168"/>
      <c r="DO19" s="168"/>
    </row>
    <row r="20" spans="1:119" ht="18.75" customHeight="1" thickBot="1">
      <c r="A20" s="169"/>
      <c r="B20" s="522" t="s">
        <v>154</v>
      </c>
      <c r="C20" s="454"/>
      <c r="D20" s="454"/>
      <c r="E20" s="523"/>
      <c r="F20" s="523"/>
      <c r="G20" s="523"/>
      <c r="H20" s="523"/>
      <c r="I20" s="523"/>
      <c r="J20" s="523"/>
      <c r="K20" s="523"/>
      <c r="L20" s="531">
        <v>4174</v>
      </c>
      <c r="M20" s="531"/>
      <c r="N20" s="531"/>
      <c r="O20" s="531"/>
      <c r="P20" s="531"/>
      <c r="Q20" s="531"/>
      <c r="R20" s="532"/>
      <c r="S20" s="532"/>
      <c r="T20" s="532"/>
      <c r="U20" s="532"/>
      <c r="V20" s="533"/>
      <c r="W20" s="429"/>
      <c r="X20" s="430"/>
      <c r="Y20" s="430"/>
      <c r="Z20" s="430"/>
      <c r="AA20" s="430"/>
      <c r="AB20" s="430"/>
      <c r="AC20" s="534"/>
      <c r="AD20" s="534"/>
      <c r="AE20" s="534"/>
      <c r="AF20" s="534"/>
      <c r="AG20" s="534"/>
      <c r="AH20" s="534"/>
      <c r="AI20" s="534"/>
      <c r="AJ20" s="534"/>
      <c r="AK20" s="534"/>
      <c r="AL20" s="535"/>
      <c r="AM20" s="536"/>
      <c r="AN20" s="466"/>
      <c r="AO20" s="466"/>
      <c r="AP20" s="466"/>
      <c r="AQ20" s="466"/>
      <c r="AR20" s="466"/>
      <c r="AS20" s="466"/>
      <c r="AT20" s="467"/>
      <c r="AU20" s="537"/>
      <c r="AV20" s="538"/>
      <c r="AW20" s="538"/>
      <c r="AX20" s="539"/>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83"/>
      <c r="CE20" s="518"/>
      <c r="CF20" s="518"/>
      <c r="CG20" s="518"/>
      <c r="CH20" s="518"/>
      <c r="CI20" s="518"/>
      <c r="CJ20" s="518"/>
      <c r="CK20" s="518"/>
      <c r="CL20" s="518"/>
      <c r="CM20" s="518"/>
      <c r="CN20" s="518"/>
      <c r="CO20" s="518"/>
      <c r="CP20" s="518"/>
      <c r="CQ20" s="518"/>
      <c r="CR20" s="518"/>
      <c r="CS20" s="519"/>
      <c r="CT20" s="408"/>
      <c r="CU20" s="409"/>
      <c r="CV20" s="409"/>
      <c r="CW20" s="409"/>
      <c r="CX20" s="409"/>
      <c r="CY20" s="409"/>
      <c r="CZ20" s="409"/>
      <c r="DA20" s="410"/>
      <c r="DB20" s="408"/>
      <c r="DC20" s="409"/>
      <c r="DD20" s="409"/>
      <c r="DE20" s="409"/>
      <c r="DF20" s="409"/>
      <c r="DG20" s="409"/>
      <c r="DH20" s="409"/>
      <c r="DI20" s="410"/>
      <c r="DJ20" s="168"/>
      <c r="DK20" s="168"/>
      <c r="DL20" s="168"/>
      <c r="DM20" s="168"/>
      <c r="DN20" s="168"/>
      <c r="DO20" s="168"/>
    </row>
    <row r="21" spans="1:119" ht="18.75" customHeight="1">
      <c r="A21" s="169"/>
      <c r="B21" s="542" t="s">
        <v>155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5"/>
      <c r="AZ21" s="446"/>
      <c r="BA21" s="446"/>
      <c r="BB21" s="446"/>
      <c r="BC21" s="446"/>
      <c r="BD21" s="446"/>
      <c r="BE21" s="446"/>
      <c r="BF21" s="446"/>
      <c r="BG21" s="446"/>
      <c r="BH21" s="446"/>
      <c r="BI21" s="446"/>
      <c r="BJ21" s="446"/>
      <c r="BK21" s="446"/>
      <c r="BL21" s="446"/>
      <c r="BM21" s="447"/>
      <c r="BN21" s="411"/>
      <c r="BO21" s="412"/>
      <c r="BP21" s="412"/>
      <c r="BQ21" s="412"/>
      <c r="BR21" s="412"/>
      <c r="BS21" s="412"/>
      <c r="BT21" s="412"/>
      <c r="BU21" s="413"/>
      <c r="BV21" s="411"/>
      <c r="BW21" s="412"/>
      <c r="BX21" s="412"/>
      <c r="BY21" s="412"/>
      <c r="BZ21" s="412"/>
      <c r="CA21" s="412"/>
      <c r="CB21" s="412"/>
      <c r="CC21" s="413"/>
      <c r="CD21" s="183"/>
      <c r="CE21" s="518"/>
      <c r="CF21" s="518"/>
      <c r="CG21" s="518"/>
      <c r="CH21" s="518"/>
      <c r="CI21" s="518"/>
      <c r="CJ21" s="518"/>
      <c r="CK21" s="518"/>
      <c r="CL21" s="518"/>
      <c r="CM21" s="518"/>
      <c r="CN21" s="518"/>
      <c r="CO21" s="518"/>
      <c r="CP21" s="518"/>
      <c r="CQ21" s="518"/>
      <c r="CR21" s="518"/>
      <c r="CS21" s="519"/>
      <c r="CT21" s="408"/>
      <c r="CU21" s="409"/>
      <c r="CV21" s="409"/>
      <c r="CW21" s="409"/>
      <c r="CX21" s="409"/>
      <c r="CY21" s="409"/>
      <c r="CZ21" s="409"/>
      <c r="DA21" s="410"/>
      <c r="DB21" s="408"/>
      <c r="DC21" s="409"/>
      <c r="DD21" s="409"/>
      <c r="DE21" s="409"/>
      <c r="DF21" s="409"/>
      <c r="DG21" s="409"/>
      <c r="DH21" s="409"/>
      <c r="DI21" s="410"/>
      <c r="DJ21" s="168"/>
      <c r="DK21" s="168"/>
      <c r="DL21" s="168"/>
      <c r="DM21" s="168"/>
      <c r="DN21" s="168"/>
      <c r="DO21" s="168"/>
    </row>
    <row r="22" spans="1:119" ht="18.75" customHeight="1" thickBot="1">
      <c r="A22" s="169"/>
      <c r="B22" s="545" t="s">
        <v>156</v>
      </c>
      <c r="C22" s="546"/>
      <c r="D22" s="547"/>
      <c r="E22" s="423" t="s">
        <v>1</v>
      </c>
      <c r="F22" s="428"/>
      <c r="G22" s="428"/>
      <c r="H22" s="428"/>
      <c r="I22" s="428"/>
      <c r="J22" s="428"/>
      <c r="K22" s="418"/>
      <c r="L22" s="423" t="s">
        <v>157</v>
      </c>
      <c r="M22" s="428"/>
      <c r="N22" s="428"/>
      <c r="O22" s="428"/>
      <c r="P22" s="418"/>
      <c r="Q22" s="554" t="s">
        <v>158</v>
      </c>
      <c r="R22" s="555"/>
      <c r="S22" s="555"/>
      <c r="T22" s="555"/>
      <c r="U22" s="555"/>
      <c r="V22" s="556"/>
      <c r="W22" s="560" t="s">
        <v>159</v>
      </c>
      <c r="X22" s="546"/>
      <c r="Y22" s="547"/>
      <c r="Z22" s="423" t="s">
        <v>1</v>
      </c>
      <c r="AA22" s="428"/>
      <c r="AB22" s="428"/>
      <c r="AC22" s="428"/>
      <c r="AD22" s="428"/>
      <c r="AE22" s="428"/>
      <c r="AF22" s="428"/>
      <c r="AG22" s="418"/>
      <c r="AH22" s="573" t="s">
        <v>160</v>
      </c>
      <c r="AI22" s="428"/>
      <c r="AJ22" s="428"/>
      <c r="AK22" s="428"/>
      <c r="AL22" s="418"/>
      <c r="AM22" s="573" t="s">
        <v>161</v>
      </c>
      <c r="AN22" s="574"/>
      <c r="AO22" s="574"/>
      <c r="AP22" s="574"/>
      <c r="AQ22" s="574"/>
      <c r="AR22" s="575"/>
      <c r="AS22" s="554" t="s">
        <v>158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83"/>
      <c r="CE22" s="518"/>
      <c r="CF22" s="518"/>
      <c r="CG22" s="518"/>
      <c r="CH22" s="518"/>
      <c r="CI22" s="518"/>
      <c r="CJ22" s="518"/>
      <c r="CK22" s="518"/>
      <c r="CL22" s="518"/>
      <c r="CM22" s="518"/>
      <c r="CN22" s="518"/>
      <c r="CO22" s="518"/>
      <c r="CP22" s="518"/>
      <c r="CQ22" s="518"/>
      <c r="CR22" s="518"/>
      <c r="CS22" s="519"/>
      <c r="CT22" s="408"/>
      <c r="CU22" s="409"/>
      <c r="CV22" s="409"/>
      <c r="CW22" s="409"/>
      <c r="CX22" s="409"/>
      <c r="CY22" s="409"/>
      <c r="CZ22" s="409"/>
      <c r="DA22" s="410"/>
      <c r="DB22" s="408"/>
      <c r="DC22" s="409"/>
      <c r="DD22" s="409"/>
      <c r="DE22" s="409"/>
      <c r="DF22" s="409"/>
      <c r="DG22" s="409"/>
      <c r="DH22" s="409"/>
      <c r="DI22" s="410"/>
      <c r="DJ22" s="168"/>
      <c r="DK22" s="168"/>
      <c r="DL22" s="168"/>
      <c r="DM22" s="168"/>
      <c r="DN22" s="168"/>
      <c r="DO22" s="168"/>
    </row>
    <row r="23" spans="1:119" ht="18.75" customHeight="1">
      <c r="A23" s="169"/>
      <c r="B23" s="548"/>
      <c r="C23" s="549"/>
      <c r="D23" s="550"/>
      <c r="E23" s="397"/>
      <c r="F23" s="402"/>
      <c r="G23" s="402"/>
      <c r="H23" s="402"/>
      <c r="I23" s="402"/>
      <c r="J23" s="402"/>
      <c r="K23" s="391"/>
      <c r="L23" s="397"/>
      <c r="M23" s="402"/>
      <c r="N23" s="402"/>
      <c r="O23" s="402"/>
      <c r="P23" s="391"/>
      <c r="Q23" s="557"/>
      <c r="R23" s="558"/>
      <c r="S23" s="558"/>
      <c r="T23" s="558"/>
      <c r="U23" s="558"/>
      <c r="V23" s="559"/>
      <c r="W23" s="561"/>
      <c r="X23" s="549"/>
      <c r="Y23" s="550"/>
      <c r="Z23" s="397"/>
      <c r="AA23" s="402"/>
      <c r="AB23" s="402"/>
      <c r="AC23" s="402"/>
      <c r="AD23" s="402"/>
      <c r="AE23" s="402"/>
      <c r="AF23" s="402"/>
      <c r="AG23" s="391"/>
      <c r="AH23" s="397"/>
      <c r="AI23" s="402"/>
      <c r="AJ23" s="402"/>
      <c r="AK23" s="402"/>
      <c r="AL23" s="391"/>
      <c r="AM23" s="576"/>
      <c r="AN23" s="577"/>
      <c r="AO23" s="577"/>
      <c r="AP23" s="577"/>
      <c r="AQ23" s="577"/>
      <c r="AR23" s="578"/>
      <c r="AS23" s="557"/>
      <c r="AT23" s="558"/>
      <c r="AU23" s="558"/>
      <c r="AV23" s="558"/>
      <c r="AW23" s="558"/>
      <c r="AX23" s="580"/>
      <c r="AY23" s="371" t="s">
        <v>162</v>
      </c>
      <c r="AZ23" s="372"/>
      <c r="BA23" s="372"/>
      <c r="BB23" s="372"/>
      <c r="BC23" s="372"/>
      <c r="BD23" s="372"/>
      <c r="BE23" s="372"/>
      <c r="BF23" s="372"/>
      <c r="BG23" s="372"/>
      <c r="BH23" s="372"/>
      <c r="BI23" s="372"/>
      <c r="BJ23" s="372"/>
      <c r="BK23" s="372"/>
      <c r="BL23" s="372"/>
      <c r="BM23" s="373"/>
      <c r="BN23" s="411">
        <v>16193350</v>
      </c>
      <c r="BO23" s="412"/>
      <c r="BP23" s="412"/>
      <c r="BQ23" s="412"/>
      <c r="BR23" s="412"/>
      <c r="BS23" s="412"/>
      <c r="BT23" s="412"/>
      <c r="BU23" s="413"/>
      <c r="BV23" s="411">
        <v>14156269</v>
      </c>
      <c r="BW23" s="412"/>
      <c r="BX23" s="412"/>
      <c r="BY23" s="412"/>
      <c r="BZ23" s="412"/>
      <c r="CA23" s="412"/>
      <c r="CB23" s="412"/>
      <c r="CC23" s="413"/>
      <c r="CD23" s="183"/>
      <c r="CE23" s="518"/>
      <c r="CF23" s="518"/>
      <c r="CG23" s="518"/>
      <c r="CH23" s="518"/>
      <c r="CI23" s="518"/>
      <c r="CJ23" s="518"/>
      <c r="CK23" s="518"/>
      <c r="CL23" s="518"/>
      <c r="CM23" s="518"/>
      <c r="CN23" s="518"/>
      <c r="CO23" s="518"/>
      <c r="CP23" s="518"/>
      <c r="CQ23" s="518"/>
      <c r="CR23" s="518"/>
      <c r="CS23" s="519"/>
      <c r="CT23" s="408"/>
      <c r="CU23" s="409"/>
      <c r="CV23" s="409"/>
      <c r="CW23" s="409"/>
      <c r="CX23" s="409"/>
      <c r="CY23" s="409"/>
      <c r="CZ23" s="409"/>
      <c r="DA23" s="410"/>
      <c r="DB23" s="408"/>
      <c r="DC23" s="409"/>
      <c r="DD23" s="409"/>
      <c r="DE23" s="409"/>
      <c r="DF23" s="409"/>
      <c r="DG23" s="409"/>
      <c r="DH23" s="409"/>
      <c r="DI23" s="410"/>
      <c r="DJ23" s="168"/>
      <c r="DK23" s="168"/>
      <c r="DL23" s="168"/>
      <c r="DM23" s="168"/>
      <c r="DN23" s="168"/>
      <c r="DO23" s="168"/>
    </row>
    <row r="24" spans="1:119" ht="18.75" customHeight="1" thickBot="1">
      <c r="A24" s="169"/>
      <c r="B24" s="548"/>
      <c r="C24" s="549"/>
      <c r="D24" s="550"/>
      <c r="E24" s="461" t="s">
        <v>163</v>
      </c>
      <c r="F24" s="441"/>
      <c r="G24" s="441"/>
      <c r="H24" s="441"/>
      <c r="I24" s="441"/>
      <c r="J24" s="441"/>
      <c r="K24" s="442"/>
      <c r="L24" s="462">
        <v>1</v>
      </c>
      <c r="M24" s="463"/>
      <c r="N24" s="463"/>
      <c r="O24" s="463"/>
      <c r="P24" s="502"/>
      <c r="Q24" s="462">
        <v>6900</v>
      </c>
      <c r="R24" s="463"/>
      <c r="S24" s="463"/>
      <c r="T24" s="463"/>
      <c r="U24" s="463"/>
      <c r="V24" s="502"/>
      <c r="W24" s="561"/>
      <c r="X24" s="549"/>
      <c r="Y24" s="550"/>
      <c r="Z24" s="461" t="s">
        <v>164</v>
      </c>
      <c r="AA24" s="441"/>
      <c r="AB24" s="441"/>
      <c r="AC24" s="441"/>
      <c r="AD24" s="441"/>
      <c r="AE24" s="441"/>
      <c r="AF24" s="441"/>
      <c r="AG24" s="442"/>
      <c r="AH24" s="462">
        <v>169</v>
      </c>
      <c r="AI24" s="463"/>
      <c r="AJ24" s="463"/>
      <c r="AK24" s="463"/>
      <c r="AL24" s="502"/>
      <c r="AM24" s="462">
        <v>492635</v>
      </c>
      <c r="AN24" s="463"/>
      <c r="AO24" s="463"/>
      <c r="AP24" s="463"/>
      <c r="AQ24" s="463"/>
      <c r="AR24" s="502"/>
      <c r="AS24" s="462">
        <v>2915</v>
      </c>
      <c r="AT24" s="463"/>
      <c r="AU24" s="463"/>
      <c r="AV24" s="463"/>
      <c r="AW24" s="463"/>
      <c r="AX24" s="464"/>
      <c r="AY24" s="581" t="s">
        <v>165</v>
      </c>
      <c r="AZ24" s="582"/>
      <c r="BA24" s="582"/>
      <c r="BB24" s="582"/>
      <c r="BC24" s="582"/>
      <c r="BD24" s="582"/>
      <c r="BE24" s="582"/>
      <c r="BF24" s="582"/>
      <c r="BG24" s="582"/>
      <c r="BH24" s="582"/>
      <c r="BI24" s="582"/>
      <c r="BJ24" s="582"/>
      <c r="BK24" s="582"/>
      <c r="BL24" s="582"/>
      <c r="BM24" s="583"/>
      <c r="BN24" s="411">
        <v>15417420</v>
      </c>
      <c r="BO24" s="412"/>
      <c r="BP24" s="412"/>
      <c r="BQ24" s="412"/>
      <c r="BR24" s="412"/>
      <c r="BS24" s="412"/>
      <c r="BT24" s="412"/>
      <c r="BU24" s="413"/>
      <c r="BV24" s="411">
        <v>13907448</v>
      </c>
      <c r="BW24" s="412"/>
      <c r="BX24" s="412"/>
      <c r="BY24" s="412"/>
      <c r="BZ24" s="412"/>
      <c r="CA24" s="412"/>
      <c r="CB24" s="412"/>
      <c r="CC24" s="413"/>
      <c r="CD24" s="183"/>
      <c r="CE24" s="518"/>
      <c r="CF24" s="518"/>
      <c r="CG24" s="518"/>
      <c r="CH24" s="518"/>
      <c r="CI24" s="518"/>
      <c r="CJ24" s="518"/>
      <c r="CK24" s="518"/>
      <c r="CL24" s="518"/>
      <c r="CM24" s="518"/>
      <c r="CN24" s="518"/>
      <c r="CO24" s="518"/>
      <c r="CP24" s="518"/>
      <c r="CQ24" s="518"/>
      <c r="CR24" s="518"/>
      <c r="CS24" s="519"/>
      <c r="CT24" s="408"/>
      <c r="CU24" s="409"/>
      <c r="CV24" s="409"/>
      <c r="CW24" s="409"/>
      <c r="CX24" s="409"/>
      <c r="CY24" s="409"/>
      <c r="CZ24" s="409"/>
      <c r="DA24" s="410"/>
      <c r="DB24" s="408"/>
      <c r="DC24" s="409"/>
      <c r="DD24" s="409"/>
      <c r="DE24" s="409"/>
      <c r="DF24" s="409"/>
      <c r="DG24" s="409"/>
      <c r="DH24" s="409"/>
      <c r="DI24" s="410"/>
      <c r="DJ24" s="168"/>
      <c r="DK24" s="168"/>
      <c r="DL24" s="168"/>
      <c r="DM24" s="168"/>
      <c r="DN24" s="168"/>
      <c r="DO24" s="168"/>
    </row>
    <row r="25" spans="1:119" s="168" customFormat="1" ht="18.75" customHeight="1">
      <c r="A25" s="169"/>
      <c r="B25" s="548"/>
      <c r="C25" s="549"/>
      <c r="D25" s="550"/>
      <c r="E25" s="461" t="s">
        <v>166</v>
      </c>
      <c r="F25" s="441"/>
      <c r="G25" s="441"/>
      <c r="H25" s="441"/>
      <c r="I25" s="441"/>
      <c r="J25" s="441"/>
      <c r="K25" s="442"/>
      <c r="L25" s="462">
        <v>1</v>
      </c>
      <c r="M25" s="463"/>
      <c r="N25" s="463"/>
      <c r="O25" s="463"/>
      <c r="P25" s="502"/>
      <c r="Q25" s="462">
        <v>5550</v>
      </c>
      <c r="R25" s="463"/>
      <c r="S25" s="463"/>
      <c r="T25" s="463"/>
      <c r="U25" s="463"/>
      <c r="V25" s="502"/>
      <c r="W25" s="561"/>
      <c r="X25" s="549"/>
      <c r="Y25" s="550"/>
      <c r="Z25" s="461" t="s">
        <v>167</v>
      </c>
      <c r="AA25" s="441"/>
      <c r="AB25" s="441"/>
      <c r="AC25" s="441"/>
      <c r="AD25" s="441"/>
      <c r="AE25" s="441"/>
      <c r="AF25" s="441"/>
      <c r="AG25" s="442"/>
      <c r="AH25" s="462" t="s">
        <v>168</v>
      </c>
      <c r="AI25" s="463"/>
      <c r="AJ25" s="463"/>
      <c r="AK25" s="463"/>
      <c r="AL25" s="502"/>
      <c r="AM25" s="462" t="s">
        <v>130</v>
      </c>
      <c r="AN25" s="463"/>
      <c r="AO25" s="463"/>
      <c r="AP25" s="463"/>
      <c r="AQ25" s="463"/>
      <c r="AR25" s="502"/>
      <c r="AS25" s="462" t="s">
        <v>121</v>
      </c>
      <c r="AT25" s="463"/>
      <c r="AU25" s="463"/>
      <c r="AV25" s="463"/>
      <c r="AW25" s="463"/>
      <c r="AX25" s="464"/>
      <c r="AY25" s="371" t="s">
        <v>169</v>
      </c>
      <c r="AZ25" s="372"/>
      <c r="BA25" s="372"/>
      <c r="BB25" s="372"/>
      <c r="BC25" s="372"/>
      <c r="BD25" s="372"/>
      <c r="BE25" s="372"/>
      <c r="BF25" s="372"/>
      <c r="BG25" s="372"/>
      <c r="BH25" s="372"/>
      <c r="BI25" s="372"/>
      <c r="BJ25" s="372"/>
      <c r="BK25" s="372"/>
      <c r="BL25" s="372"/>
      <c r="BM25" s="373"/>
      <c r="BN25" s="374">
        <v>698081</v>
      </c>
      <c r="BO25" s="375"/>
      <c r="BP25" s="375"/>
      <c r="BQ25" s="375"/>
      <c r="BR25" s="375"/>
      <c r="BS25" s="375"/>
      <c r="BT25" s="375"/>
      <c r="BU25" s="376"/>
      <c r="BV25" s="374">
        <v>956598</v>
      </c>
      <c r="BW25" s="375"/>
      <c r="BX25" s="375"/>
      <c r="BY25" s="375"/>
      <c r="BZ25" s="375"/>
      <c r="CA25" s="375"/>
      <c r="CB25" s="375"/>
      <c r="CC25" s="376"/>
      <c r="CD25" s="183"/>
      <c r="CE25" s="518"/>
      <c r="CF25" s="518"/>
      <c r="CG25" s="518"/>
      <c r="CH25" s="518"/>
      <c r="CI25" s="518"/>
      <c r="CJ25" s="518"/>
      <c r="CK25" s="518"/>
      <c r="CL25" s="518"/>
      <c r="CM25" s="518"/>
      <c r="CN25" s="518"/>
      <c r="CO25" s="518"/>
      <c r="CP25" s="518"/>
      <c r="CQ25" s="518"/>
      <c r="CR25" s="518"/>
      <c r="CS25" s="519"/>
      <c r="CT25" s="408"/>
      <c r="CU25" s="409"/>
      <c r="CV25" s="409"/>
      <c r="CW25" s="409"/>
      <c r="CX25" s="409"/>
      <c r="CY25" s="409"/>
      <c r="CZ25" s="409"/>
      <c r="DA25" s="410"/>
      <c r="DB25" s="408"/>
      <c r="DC25" s="409"/>
      <c r="DD25" s="409"/>
      <c r="DE25" s="409"/>
      <c r="DF25" s="409"/>
      <c r="DG25" s="409"/>
      <c r="DH25" s="409"/>
      <c r="DI25" s="410"/>
    </row>
    <row r="26" spans="1:119" s="168" customFormat="1" ht="18.75" customHeight="1">
      <c r="A26" s="169"/>
      <c r="B26" s="548"/>
      <c r="C26" s="549"/>
      <c r="D26" s="550"/>
      <c r="E26" s="461" t="s">
        <v>170</v>
      </c>
      <c r="F26" s="441"/>
      <c r="G26" s="441"/>
      <c r="H26" s="441"/>
      <c r="I26" s="441"/>
      <c r="J26" s="441"/>
      <c r="K26" s="442"/>
      <c r="L26" s="462">
        <v>1</v>
      </c>
      <c r="M26" s="463"/>
      <c r="N26" s="463"/>
      <c r="O26" s="463"/>
      <c r="P26" s="502"/>
      <c r="Q26" s="462">
        <v>5250</v>
      </c>
      <c r="R26" s="463"/>
      <c r="S26" s="463"/>
      <c r="T26" s="463"/>
      <c r="U26" s="463"/>
      <c r="V26" s="502"/>
      <c r="W26" s="561"/>
      <c r="X26" s="549"/>
      <c r="Y26" s="550"/>
      <c r="Z26" s="461" t="s">
        <v>171</v>
      </c>
      <c r="AA26" s="571"/>
      <c r="AB26" s="571"/>
      <c r="AC26" s="571"/>
      <c r="AD26" s="571"/>
      <c r="AE26" s="571"/>
      <c r="AF26" s="571"/>
      <c r="AG26" s="572"/>
      <c r="AH26" s="462">
        <v>7</v>
      </c>
      <c r="AI26" s="463"/>
      <c r="AJ26" s="463"/>
      <c r="AK26" s="463"/>
      <c r="AL26" s="502"/>
      <c r="AM26" s="462">
        <v>19425</v>
      </c>
      <c r="AN26" s="463"/>
      <c r="AO26" s="463"/>
      <c r="AP26" s="463"/>
      <c r="AQ26" s="463"/>
      <c r="AR26" s="502"/>
      <c r="AS26" s="462">
        <v>2775</v>
      </c>
      <c r="AT26" s="463"/>
      <c r="AU26" s="463"/>
      <c r="AV26" s="463"/>
      <c r="AW26" s="463"/>
      <c r="AX26" s="464"/>
      <c r="AY26" s="414" t="s">
        <v>172</v>
      </c>
      <c r="AZ26" s="415"/>
      <c r="BA26" s="415"/>
      <c r="BB26" s="415"/>
      <c r="BC26" s="415"/>
      <c r="BD26" s="415"/>
      <c r="BE26" s="415"/>
      <c r="BF26" s="415"/>
      <c r="BG26" s="415"/>
      <c r="BH26" s="415"/>
      <c r="BI26" s="415"/>
      <c r="BJ26" s="415"/>
      <c r="BK26" s="415"/>
      <c r="BL26" s="415"/>
      <c r="BM26" s="416"/>
      <c r="BN26" s="411" t="s">
        <v>130</v>
      </c>
      <c r="BO26" s="412"/>
      <c r="BP26" s="412"/>
      <c r="BQ26" s="412"/>
      <c r="BR26" s="412"/>
      <c r="BS26" s="412"/>
      <c r="BT26" s="412"/>
      <c r="BU26" s="413"/>
      <c r="BV26" s="411" t="s">
        <v>121</v>
      </c>
      <c r="BW26" s="412"/>
      <c r="BX26" s="412"/>
      <c r="BY26" s="412"/>
      <c r="BZ26" s="412"/>
      <c r="CA26" s="412"/>
      <c r="CB26" s="412"/>
      <c r="CC26" s="413"/>
      <c r="CD26" s="183"/>
      <c r="CE26" s="518"/>
      <c r="CF26" s="518"/>
      <c r="CG26" s="518"/>
      <c r="CH26" s="518"/>
      <c r="CI26" s="518"/>
      <c r="CJ26" s="518"/>
      <c r="CK26" s="518"/>
      <c r="CL26" s="518"/>
      <c r="CM26" s="518"/>
      <c r="CN26" s="518"/>
      <c r="CO26" s="518"/>
      <c r="CP26" s="518"/>
      <c r="CQ26" s="518"/>
      <c r="CR26" s="518"/>
      <c r="CS26" s="519"/>
      <c r="CT26" s="408"/>
      <c r="CU26" s="409"/>
      <c r="CV26" s="409"/>
      <c r="CW26" s="409"/>
      <c r="CX26" s="409"/>
      <c r="CY26" s="409"/>
      <c r="CZ26" s="409"/>
      <c r="DA26" s="410"/>
      <c r="DB26" s="408"/>
      <c r="DC26" s="409"/>
      <c r="DD26" s="409"/>
      <c r="DE26" s="409"/>
      <c r="DF26" s="409"/>
      <c r="DG26" s="409"/>
      <c r="DH26" s="409"/>
      <c r="DI26" s="410"/>
    </row>
    <row r="27" spans="1:119" ht="18.75" customHeight="1" thickBot="1">
      <c r="A27" s="169"/>
      <c r="B27" s="548"/>
      <c r="C27" s="549"/>
      <c r="D27" s="550"/>
      <c r="E27" s="461" t="s">
        <v>173</v>
      </c>
      <c r="F27" s="441"/>
      <c r="G27" s="441"/>
      <c r="H27" s="441"/>
      <c r="I27" s="441"/>
      <c r="J27" s="441"/>
      <c r="K27" s="442"/>
      <c r="L27" s="462">
        <v>1</v>
      </c>
      <c r="M27" s="463"/>
      <c r="N27" s="463"/>
      <c r="O27" s="463"/>
      <c r="P27" s="502"/>
      <c r="Q27" s="462">
        <v>2790</v>
      </c>
      <c r="R27" s="463"/>
      <c r="S27" s="463"/>
      <c r="T27" s="463"/>
      <c r="U27" s="463"/>
      <c r="V27" s="502"/>
      <c r="W27" s="561"/>
      <c r="X27" s="549"/>
      <c r="Y27" s="550"/>
      <c r="Z27" s="461" t="s">
        <v>174</v>
      </c>
      <c r="AA27" s="441"/>
      <c r="AB27" s="441"/>
      <c r="AC27" s="441"/>
      <c r="AD27" s="441"/>
      <c r="AE27" s="441"/>
      <c r="AF27" s="441"/>
      <c r="AG27" s="442"/>
      <c r="AH27" s="462" t="s">
        <v>121</v>
      </c>
      <c r="AI27" s="463"/>
      <c r="AJ27" s="463"/>
      <c r="AK27" s="463"/>
      <c r="AL27" s="502"/>
      <c r="AM27" s="462" t="s">
        <v>168</v>
      </c>
      <c r="AN27" s="463"/>
      <c r="AO27" s="463"/>
      <c r="AP27" s="463"/>
      <c r="AQ27" s="463"/>
      <c r="AR27" s="502"/>
      <c r="AS27" s="462" t="s">
        <v>121</v>
      </c>
      <c r="AT27" s="463"/>
      <c r="AU27" s="463"/>
      <c r="AV27" s="463"/>
      <c r="AW27" s="463"/>
      <c r="AX27" s="464"/>
      <c r="AY27" s="503" t="s">
        <v>175</v>
      </c>
      <c r="AZ27" s="504"/>
      <c r="BA27" s="504"/>
      <c r="BB27" s="504"/>
      <c r="BC27" s="504"/>
      <c r="BD27" s="504"/>
      <c r="BE27" s="504"/>
      <c r="BF27" s="504"/>
      <c r="BG27" s="504"/>
      <c r="BH27" s="504"/>
      <c r="BI27" s="504"/>
      <c r="BJ27" s="504"/>
      <c r="BK27" s="504"/>
      <c r="BL27" s="504"/>
      <c r="BM27" s="505"/>
      <c r="BN27" s="584">
        <v>1000000</v>
      </c>
      <c r="BO27" s="585"/>
      <c r="BP27" s="585"/>
      <c r="BQ27" s="585"/>
      <c r="BR27" s="585"/>
      <c r="BS27" s="585"/>
      <c r="BT27" s="585"/>
      <c r="BU27" s="586"/>
      <c r="BV27" s="584">
        <v>1000000</v>
      </c>
      <c r="BW27" s="585"/>
      <c r="BX27" s="585"/>
      <c r="BY27" s="585"/>
      <c r="BZ27" s="585"/>
      <c r="CA27" s="585"/>
      <c r="CB27" s="585"/>
      <c r="CC27" s="586"/>
      <c r="CD27" s="185"/>
      <c r="CE27" s="518"/>
      <c r="CF27" s="518"/>
      <c r="CG27" s="518"/>
      <c r="CH27" s="518"/>
      <c r="CI27" s="518"/>
      <c r="CJ27" s="518"/>
      <c r="CK27" s="518"/>
      <c r="CL27" s="518"/>
      <c r="CM27" s="518"/>
      <c r="CN27" s="518"/>
      <c r="CO27" s="518"/>
      <c r="CP27" s="518"/>
      <c r="CQ27" s="518"/>
      <c r="CR27" s="518"/>
      <c r="CS27" s="519"/>
      <c r="CT27" s="408"/>
      <c r="CU27" s="409"/>
      <c r="CV27" s="409"/>
      <c r="CW27" s="409"/>
      <c r="CX27" s="409"/>
      <c r="CY27" s="409"/>
      <c r="CZ27" s="409"/>
      <c r="DA27" s="410"/>
      <c r="DB27" s="408"/>
      <c r="DC27" s="409"/>
      <c r="DD27" s="409"/>
      <c r="DE27" s="409"/>
      <c r="DF27" s="409"/>
      <c r="DG27" s="409"/>
      <c r="DH27" s="409"/>
      <c r="DI27" s="410"/>
      <c r="DJ27" s="168"/>
      <c r="DK27" s="168"/>
      <c r="DL27" s="168"/>
      <c r="DM27" s="168"/>
      <c r="DN27" s="168"/>
      <c r="DO27" s="168"/>
    </row>
    <row r="28" spans="1:119" ht="18.75" customHeight="1">
      <c r="A28" s="169"/>
      <c r="B28" s="548"/>
      <c r="C28" s="549"/>
      <c r="D28" s="550"/>
      <c r="E28" s="461" t="s">
        <v>176</v>
      </c>
      <c r="F28" s="441"/>
      <c r="G28" s="441"/>
      <c r="H28" s="441"/>
      <c r="I28" s="441"/>
      <c r="J28" s="441"/>
      <c r="K28" s="442"/>
      <c r="L28" s="462">
        <v>1</v>
      </c>
      <c r="M28" s="463"/>
      <c r="N28" s="463"/>
      <c r="O28" s="463"/>
      <c r="P28" s="502"/>
      <c r="Q28" s="462">
        <v>2260</v>
      </c>
      <c r="R28" s="463"/>
      <c r="S28" s="463"/>
      <c r="T28" s="463"/>
      <c r="U28" s="463"/>
      <c r="V28" s="502"/>
      <c r="W28" s="561"/>
      <c r="X28" s="549"/>
      <c r="Y28" s="550"/>
      <c r="Z28" s="461" t="s">
        <v>177</v>
      </c>
      <c r="AA28" s="441"/>
      <c r="AB28" s="441"/>
      <c r="AC28" s="441"/>
      <c r="AD28" s="441"/>
      <c r="AE28" s="441"/>
      <c r="AF28" s="441"/>
      <c r="AG28" s="442"/>
      <c r="AH28" s="462" t="s">
        <v>121</v>
      </c>
      <c r="AI28" s="463"/>
      <c r="AJ28" s="463"/>
      <c r="AK28" s="463"/>
      <c r="AL28" s="502"/>
      <c r="AM28" s="462" t="s">
        <v>168</v>
      </c>
      <c r="AN28" s="463"/>
      <c r="AO28" s="463"/>
      <c r="AP28" s="463"/>
      <c r="AQ28" s="463"/>
      <c r="AR28" s="502"/>
      <c r="AS28" s="462" t="s">
        <v>168</v>
      </c>
      <c r="AT28" s="463"/>
      <c r="AU28" s="463"/>
      <c r="AV28" s="463"/>
      <c r="AW28" s="463"/>
      <c r="AX28" s="464"/>
      <c r="AY28" s="587" t="s">
        <v>178</v>
      </c>
      <c r="AZ28" s="588"/>
      <c r="BA28" s="588"/>
      <c r="BB28" s="589"/>
      <c r="BC28" s="371" t="s">
        <v>42</v>
      </c>
      <c r="BD28" s="372"/>
      <c r="BE28" s="372"/>
      <c r="BF28" s="372"/>
      <c r="BG28" s="372"/>
      <c r="BH28" s="372"/>
      <c r="BI28" s="372"/>
      <c r="BJ28" s="372"/>
      <c r="BK28" s="372"/>
      <c r="BL28" s="372"/>
      <c r="BM28" s="373"/>
      <c r="BN28" s="374">
        <v>1196759</v>
      </c>
      <c r="BO28" s="375"/>
      <c r="BP28" s="375"/>
      <c r="BQ28" s="375"/>
      <c r="BR28" s="375"/>
      <c r="BS28" s="375"/>
      <c r="BT28" s="375"/>
      <c r="BU28" s="376"/>
      <c r="BV28" s="374">
        <v>841199</v>
      </c>
      <c r="BW28" s="375"/>
      <c r="BX28" s="375"/>
      <c r="BY28" s="375"/>
      <c r="BZ28" s="375"/>
      <c r="CA28" s="375"/>
      <c r="CB28" s="375"/>
      <c r="CC28" s="376"/>
      <c r="CD28" s="183"/>
      <c r="CE28" s="518"/>
      <c r="CF28" s="518"/>
      <c r="CG28" s="518"/>
      <c r="CH28" s="518"/>
      <c r="CI28" s="518"/>
      <c r="CJ28" s="518"/>
      <c r="CK28" s="518"/>
      <c r="CL28" s="518"/>
      <c r="CM28" s="518"/>
      <c r="CN28" s="518"/>
      <c r="CO28" s="518"/>
      <c r="CP28" s="518"/>
      <c r="CQ28" s="518"/>
      <c r="CR28" s="518"/>
      <c r="CS28" s="519"/>
      <c r="CT28" s="408"/>
      <c r="CU28" s="409"/>
      <c r="CV28" s="409"/>
      <c r="CW28" s="409"/>
      <c r="CX28" s="409"/>
      <c r="CY28" s="409"/>
      <c r="CZ28" s="409"/>
      <c r="DA28" s="410"/>
      <c r="DB28" s="408"/>
      <c r="DC28" s="409"/>
      <c r="DD28" s="409"/>
      <c r="DE28" s="409"/>
      <c r="DF28" s="409"/>
      <c r="DG28" s="409"/>
      <c r="DH28" s="409"/>
      <c r="DI28" s="410"/>
      <c r="DJ28" s="168"/>
      <c r="DK28" s="168"/>
      <c r="DL28" s="168"/>
      <c r="DM28" s="168"/>
      <c r="DN28" s="168"/>
      <c r="DO28" s="168"/>
    </row>
    <row r="29" spans="1:119" ht="18.75" customHeight="1">
      <c r="A29" s="169"/>
      <c r="B29" s="548"/>
      <c r="C29" s="549"/>
      <c r="D29" s="550"/>
      <c r="E29" s="461" t="s">
        <v>179</v>
      </c>
      <c r="F29" s="441"/>
      <c r="G29" s="441"/>
      <c r="H29" s="441"/>
      <c r="I29" s="441"/>
      <c r="J29" s="441"/>
      <c r="K29" s="442"/>
      <c r="L29" s="462">
        <v>13</v>
      </c>
      <c r="M29" s="463"/>
      <c r="N29" s="463"/>
      <c r="O29" s="463"/>
      <c r="P29" s="502"/>
      <c r="Q29" s="462">
        <v>2100</v>
      </c>
      <c r="R29" s="463"/>
      <c r="S29" s="463"/>
      <c r="T29" s="463"/>
      <c r="U29" s="463"/>
      <c r="V29" s="502"/>
      <c r="W29" s="562"/>
      <c r="X29" s="563"/>
      <c r="Y29" s="564"/>
      <c r="Z29" s="461" t="s">
        <v>180</v>
      </c>
      <c r="AA29" s="441"/>
      <c r="AB29" s="441"/>
      <c r="AC29" s="441"/>
      <c r="AD29" s="441"/>
      <c r="AE29" s="441"/>
      <c r="AF29" s="441"/>
      <c r="AG29" s="442"/>
      <c r="AH29" s="462">
        <v>169</v>
      </c>
      <c r="AI29" s="463"/>
      <c r="AJ29" s="463"/>
      <c r="AK29" s="463"/>
      <c r="AL29" s="502"/>
      <c r="AM29" s="462">
        <v>492635</v>
      </c>
      <c r="AN29" s="463"/>
      <c r="AO29" s="463"/>
      <c r="AP29" s="463"/>
      <c r="AQ29" s="463"/>
      <c r="AR29" s="502"/>
      <c r="AS29" s="462">
        <v>2915</v>
      </c>
      <c r="AT29" s="463"/>
      <c r="AU29" s="463"/>
      <c r="AV29" s="463"/>
      <c r="AW29" s="463"/>
      <c r="AX29" s="464"/>
      <c r="AY29" s="590"/>
      <c r="AZ29" s="591"/>
      <c r="BA29" s="591"/>
      <c r="BB29" s="592"/>
      <c r="BC29" s="445" t="s">
        <v>181</v>
      </c>
      <c r="BD29" s="446"/>
      <c r="BE29" s="446"/>
      <c r="BF29" s="446"/>
      <c r="BG29" s="446"/>
      <c r="BH29" s="446"/>
      <c r="BI29" s="446"/>
      <c r="BJ29" s="446"/>
      <c r="BK29" s="446"/>
      <c r="BL29" s="446"/>
      <c r="BM29" s="447"/>
      <c r="BN29" s="411">
        <v>2957146</v>
      </c>
      <c r="BO29" s="412"/>
      <c r="BP29" s="412"/>
      <c r="BQ29" s="412"/>
      <c r="BR29" s="412"/>
      <c r="BS29" s="412"/>
      <c r="BT29" s="412"/>
      <c r="BU29" s="413"/>
      <c r="BV29" s="411">
        <v>2956341</v>
      </c>
      <c r="BW29" s="412"/>
      <c r="BX29" s="412"/>
      <c r="BY29" s="412"/>
      <c r="BZ29" s="412"/>
      <c r="CA29" s="412"/>
      <c r="CB29" s="412"/>
      <c r="CC29" s="413"/>
      <c r="CD29" s="185"/>
      <c r="CE29" s="518"/>
      <c r="CF29" s="518"/>
      <c r="CG29" s="518"/>
      <c r="CH29" s="518"/>
      <c r="CI29" s="518"/>
      <c r="CJ29" s="518"/>
      <c r="CK29" s="518"/>
      <c r="CL29" s="518"/>
      <c r="CM29" s="518"/>
      <c r="CN29" s="518"/>
      <c r="CO29" s="518"/>
      <c r="CP29" s="518"/>
      <c r="CQ29" s="518"/>
      <c r="CR29" s="518"/>
      <c r="CS29" s="519"/>
      <c r="CT29" s="408"/>
      <c r="CU29" s="409"/>
      <c r="CV29" s="409"/>
      <c r="CW29" s="409"/>
      <c r="CX29" s="409"/>
      <c r="CY29" s="409"/>
      <c r="CZ29" s="409"/>
      <c r="DA29" s="410"/>
      <c r="DB29" s="408"/>
      <c r="DC29" s="409"/>
      <c r="DD29" s="409"/>
      <c r="DE29" s="409"/>
      <c r="DF29" s="409"/>
      <c r="DG29" s="409"/>
      <c r="DH29" s="409"/>
      <c r="DI29" s="410"/>
      <c r="DJ29" s="168"/>
      <c r="DK29" s="168"/>
      <c r="DL29" s="168"/>
      <c r="DM29" s="168"/>
      <c r="DN29" s="168"/>
      <c r="DO29" s="168"/>
    </row>
    <row r="30" spans="1:119" ht="18.75" customHeight="1" thickBot="1">
      <c r="A30" s="169"/>
      <c r="B30" s="551"/>
      <c r="C30" s="552"/>
      <c r="D30" s="553"/>
      <c r="E30" s="465"/>
      <c r="F30" s="466"/>
      <c r="G30" s="466"/>
      <c r="H30" s="466"/>
      <c r="I30" s="466"/>
      <c r="J30" s="466"/>
      <c r="K30" s="467"/>
      <c r="L30" s="565"/>
      <c r="M30" s="566"/>
      <c r="N30" s="566"/>
      <c r="O30" s="566"/>
      <c r="P30" s="567"/>
      <c r="Q30" s="565"/>
      <c r="R30" s="566"/>
      <c r="S30" s="566"/>
      <c r="T30" s="566"/>
      <c r="U30" s="566"/>
      <c r="V30" s="567"/>
      <c r="W30" s="568" t="s">
        <v>182</v>
      </c>
      <c r="X30" s="569"/>
      <c r="Y30" s="569"/>
      <c r="Z30" s="569"/>
      <c r="AA30" s="569"/>
      <c r="AB30" s="569"/>
      <c r="AC30" s="569"/>
      <c r="AD30" s="569"/>
      <c r="AE30" s="569"/>
      <c r="AF30" s="569"/>
      <c r="AG30" s="570"/>
      <c r="AH30" s="527">
        <v>96.7</v>
      </c>
      <c r="AI30" s="528"/>
      <c r="AJ30" s="528"/>
      <c r="AK30" s="528"/>
      <c r="AL30" s="528"/>
      <c r="AM30" s="528"/>
      <c r="AN30" s="528"/>
      <c r="AO30" s="528"/>
      <c r="AP30" s="528"/>
      <c r="AQ30" s="528"/>
      <c r="AR30" s="528"/>
      <c r="AS30" s="528"/>
      <c r="AT30" s="528"/>
      <c r="AU30" s="528"/>
      <c r="AV30" s="528"/>
      <c r="AW30" s="528"/>
      <c r="AX30" s="530"/>
      <c r="AY30" s="593"/>
      <c r="AZ30" s="594"/>
      <c r="BA30" s="594"/>
      <c r="BB30" s="595"/>
      <c r="BC30" s="581" t="s">
        <v>44</v>
      </c>
      <c r="BD30" s="582"/>
      <c r="BE30" s="582"/>
      <c r="BF30" s="582"/>
      <c r="BG30" s="582"/>
      <c r="BH30" s="582"/>
      <c r="BI30" s="582"/>
      <c r="BJ30" s="582"/>
      <c r="BK30" s="582"/>
      <c r="BL30" s="582"/>
      <c r="BM30" s="583"/>
      <c r="BN30" s="584">
        <v>1332665</v>
      </c>
      <c r="BO30" s="585"/>
      <c r="BP30" s="585"/>
      <c r="BQ30" s="585"/>
      <c r="BR30" s="585"/>
      <c r="BS30" s="585"/>
      <c r="BT30" s="585"/>
      <c r="BU30" s="586"/>
      <c r="BV30" s="584">
        <v>1933280</v>
      </c>
      <c r="BW30" s="585"/>
      <c r="BX30" s="585"/>
      <c r="BY30" s="585"/>
      <c r="BZ30" s="585"/>
      <c r="CA30" s="585"/>
      <c r="CB30" s="585"/>
      <c r="CC30" s="586"/>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c r="DJ30" s="168"/>
      <c r="DK30" s="168"/>
      <c r="DL30" s="168"/>
      <c r="DM30" s="168"/>
      <c r="DN30" s="168"/>
      <c r="DO30" s="168"/>
    </row>
    <row r="31" spans="1:119" ht="13.5" customHeight="1">
      <c r="A31" s="169"/>
      <c r="B31" s="192"/>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4"/>
      <c r="DJ31" s="168"/>
      <c r="DK31" s="168"/>
      <c r="DL31" s="168"/>
      <c r="DM31" s="168"/>
      <c r="DN31" s="168"/>
      <c r="DO31" s="168"/>
    </row>
    <row r="32" spans="1:119" ht="13.5" customHeight="1">
      <c r="A32" s="169"/>
      <c r="B32" s="195"/>
      <c r="C32" s="196" t="s">
        <v>183</v>
      </c>
      <c r="D32" s="196"/>
      <c r="E32" s="196"/>
      <c r="F32" s="193"/>
      <c r="G32" s="193"/>
      <c r="H32" s="193"/>
      <c r="I32" s="193"/>
      <c r="J32" s="193"/>
      <c r="K32" s="193"/>
      <c r="L32" s="193"/>
      <c r="M32" s="193"/>
      <c r="N32" s="193"/>
      <c r="O32" s="193"/>
      <c r="P32" s="193"/>
      <c r="Q32" s="193"/>
      <c r="R32" s="193"/>
      <c r="S32" s="193"/>
      <c r="T32" s="193"/>
      <c r="U32" s="193" t="s">
        <v>184</v>
      </c>
      <c r="V32" s="193"/>
      <c r="W32" s="193"/>
      <c r="X32" s="193"/>
      <c r="Y32" s="193"/>
      <c r="Z32" s="193"/>
      <c r="AA32" s="193"/>
      <c r="AB32" s="193"/>
      <c r="AC32" s="193"/>
      <c r="AD32" s="193"/>
      <c r="AE32" s="193"/>
      <c r="AF32" s="193"/>
      <c r="AG32" s="193"/>
      <c r="AH32" s="193"/>
      <c r="AI32" s="193"/>
      <c r="AJ32" s="193"/>
      <c r="AK32" s="193"/>
      <c r="AL32" s="193"/>
      <c r="AM32" s="197" t="s">
        <v>185</v>
      </c>
      <c r="AN32" s="193"/>
      <c r="AO32" s="193"/>
      <c r="AP32" s="193"/>
      <c r="AQ32" s="193"/>
      <c r="AR32" s="193"/>
      <c r="AS32" s="197"/>
      <c r="AT32" s="197"/>
      <c r="AU32" s="197"/>
      <c r="AV32" s="197"/>
      <c r="AW32" s="197"/>
      <c r="AX32" s="197"/>
      <c r="AY32" s="197"/>
      <c r="AZ32" s="197"/>
      <c r="BA32" s="197"/>
      <c r="BB32" s="193"/>
      <c r="BC32" s="197"/>
      <c r="BD32" s="193"/>
      <c r="BE32" s="197" t="s">
        <v>186</v>
      </c>
      <c r="BF32" s="193"/>
      <c r="BG32" s="193"/>
      <c r="BH32" s="193"/>
      <c r="BI32" s="193"/>
      <c r="BJ32" s="197"/>
      <c r="BK32" s="197"/>
      <c r="BL32" s="197"/>
      <c r="BM32" s="197"/>
      <c r="BN32" s="197"/>
      <c r="BO32" s="197"/>
      <c r="BP32" s="197"/>
      <c r="BQ32" s="197"/>
      <c r="BR32" s="193"/>
      <c r="BS32" s="193"/>
      <c r="BT32" s="193"/>
      <c r="BU32" s="193"/>
      <c r="BV32" s="193"/>
      <c r="BW32" s="193" t="s">
        <v>187</v>
      </c>
      <c r="BX32" s="193"/>
      <c r="BY32" s="193"/>
      <c r="BZ32" s="193"/>
      <c r="CA32" s="193"/>
      <c r="CB32" s="197"/>
      <c r="CC32" s="197"/>
      <c r="CD32" s="197"/>
      <c r="CE32" s="197"/>
      <c r="CF32" s="197"/>
      <c r="CG32" s="197"/>
      <c r="CH32" s="197"/>
      <c r="CI32" s="197"/>
      <c r="CJ32" s="197"/>
      <c r="CK32" s="197"/>
      <c r="CL32" s="197"/>
      <c r="CM32" s="197"/>
      <c r="CN32" s="197"/>
      <c r="CO32" s="197" t="s">
        <v>188</v>
      </c>
      <c r="CP32" s="197"/>
      <c r="CQ32" s="197"/>
      <c r="CR32" s="197"/>
      <c r="CS32" s="197"/>
      <c r="CT32" s="197"/>
      <c r="CU32" s="197"/>
      <c r="CV32" s="197"/>
      <c r="CW32" s="197"/>
      <c r="CX32" s="197"/>
      <c r="CY32" s="197"/>
      <c r="CZ32" s="197"/>
      <c r="DA32" s="197"/>
      <c r="DB32" s="197"/>
      <c r="DC32" s="197"/>
      <c r="DD32" s="197"/>
      <c r="DE32" s="197"/>
      <c r="DF32" s="197"/>
      <c r="DG32" s="197"/>
      <c r="DH32" s="197"/>
      <c r="DI32" s="194"/>
      <c r="DJ32" s="168"/>
      <c r="DK32" s="168"/>
      <c r="DL32" s="168"/>
      <c r="DM32" s="168"/>
      <c r="DN32" s="168"/>
      <c r="DO32" s="168"/>
    </row>
    <row r="33" spans="1:119" ht="13.5" customHeight="1">
      <c r="A33" s="169"/>
      <c r="B33" s="195"/>
      <c r="C33" s="435" t="s">
        <v>189</v>
      </c>
      <c r="D33" s="435"/>
      <c r="E33" s="400" t="s">
        <v>190</v>
      </c>
      <c r="F33" s="400"/>
      <c r="G33" s="400"/>
      <c r="H33" s="400"/>
      <c r="I33" s="400"/>
      <c r="J33" s="400"/>
      <c r="K33" s="400"/>
      <c r="L33" s="400"/>
      <c r="M33" s="400"/>
      <c r="N33" s="400"/>
      <c r="O33" s="400"/>
      <c r="P33" s="400"/>
      <c r="Q33" s="400"/>
      <c r="R33" s="400"/>
      <c r="S33" s="400"/>
      <c r="T33" s="198"/>
      <c r="U33" s="435" t="s">
        <v>191</v>
      </c>
      <c r="V33" s="435"/>
      <c r="W33" s="400" t="s">
        <v>192</v>
      </c>
      <c r="X33" s="400"/>
      <c r="Y33" s="400"/>
      <c r="Z33" s="400"/>
      <c r="AA33" s="400"/>
      <c r="AB33" s="400"/>
      <c r="AC33" s="400"/>
      <c r="AD33" s="400"/>
      <c r="AE33" s="400"/>
      <c r="AF33" s="400"/>
      <c r="AG33" s="400"/>
      <c r="AH33" s="400"/>
      <c r="AI33" s="400"/>
      <c r="AJ33" s="400"/>
      <c r="AK33" s="400"/>
      <c r="AL33" s="198"/>
      <c r="AM33" s="435" t="s">
        <v>193</v>
      </c>
      <c r="AN33" s="435"/>
      <c r="AO33" s="400" t="s">
        <v>194</v>
      </c>
      <c r="AP33" s="400"/>
      <c r="AQ33" s="400"/>
      <c r="AR33" s="400"/>
      <c r="AS33" s="400"/>
      <c r="AT33" s="400"/>
      <c r="AU33" s="400"/>
      <c r="AV33" s="400"/>
      <c r="AW33" s="400"/>
      <c r="AX33" s="400"/>
      <c r="AY33" s="400"/>
      <c r="AZ33" s="400"/>
      <c r="BA33" s="400"/>
      <c r="BB33" s="400"/>
      <c r="BC33" s="400"/>
      <c r="BD33" s="199"/>
      <c r="BE33" s="400" t="s">
        <v>195</v>
      </c>
      <c r="BF33" s="400"/>
      <c r="BG33" s="400" t="s">
        <v>196</v>
      </c>
      <c r="BH33" s="400"/>
      <c r="BI33" s="400"/>
      <c r="BJ33" s="400"/>
      <c r="BK33" s="400"/>
      <c r="BL33" s="400"/>
      <c r="BM33" s="400"/>
      <c r="BN33" s="400"/>
      <c r="BO33" s="400"/>
      <c r="BP33" s="400"/>
      <c r="BQ33" s="400"/>
      <c r="BR33" s="400"/>
      <c r="BS33" s="400"/>
      <c r="BT33" s="400"/>
      <c r="BU33" s="400"/>
      <c r="BV33" s="199"/>
      <c r="BW33" s="435" t="s">
        <v>195</v>
      </c>
      <c r="BX33" s="435"/>
      <c r="BY33" s="400" t="s">
        <v>197</v>
      </c>
      <c r="BZ33" s="400"/>
      <c r="CA33" s="400"/>
      <c r="CB33" s="400"/>
      <c r="CC33" s="400"/>
      <c r="CD33" s="400"/>
      <c r="CE33" s="400"/>
      <c r="CF33" s="400"/>
      <c r="CG33" s="400"/>
      <c r="CH33" s="400"/>
      <c r="CI33" s="400"/>
      <c r="CJ33" s="400"/>
      <c r="CK33" s="400"/>
      <c r="CL33" s="400"/>
      <c r="CM33" s="400"/>
      <c r="CN33" s="198"/>
      <c r="CO33" s="435" t="s">
        <v>193</v>
      </c>
      <c r="CP33" s="435"/>
      <c r="CQ33" s="400" t="s">
        <v>198</v>
      </c>
      <c r="CR33" s="400"/>
      <c r="CS33" s="400"/>
      <c r="CT33" s="400"/>
      <c r="CU33" s="400"/>
      <c r="CV33" s="400"/>
      <c r="CW33" s="400"/>
      <c r="CX33" s="400"/>
      <c r="CY33" s="400"/>
      <c r="CZ33" s="400"/>
      <c r="DA33" s="400"/>
      <c r="DB33" s="400"/>
      <c r="DC33" s="400"/>
      <c r="DD33" s="400"/>
      <c r="DE33" s="400"/>
      <c r="DF33" s="198"/>
      <c r="DG33" s="596" t="s">
        <v>199</v>
      </c>
      <c r="DH33" s="596"/>
      <c r="DI33" s="200"/>
      <c r="DJ33" s="168"/>
      <c r="DK33" s="168"/>
      <c r="DL33" s="168"/>
      <c r="DM33" s="168"/>
      <c r="DN33" s="168"/>
      <c r="DO33" s="168"/>
    </row>
    <row r="34" spans="1:119" ht="32.25" customHeight="1">
      <c r="A34" s="169"/>
      <c r="B34" s="19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96"/>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96"/>
      <c r="AM34" s="597" t="str">
        <f>IF(AO34="","",MAX(C34:D43,U34:V43)+1)</f>
        <v/>
      </c>
      <c r="AN34" s="597"/>
      <c r="AO34" s="598"/>
      <c r="AP34" s="598"/>
      <c r="AQ34" s="598"/>
      <c r="AR34" s="598"/>
      <c r="AS34" s="598"/>
      <c r="AT34" s="598"/>
      <c r="AU34" s="598"/>
      <c r="AV34" s="598"/>
      <c r="AW34" s="598"/>
      <c r="AX34" s="598"/>
      <c r="AY34" s="598"/>
      <c r="AZ34" s="598"/>
      <c r="BA34" s="598"/>
      <c r="BB34" s="598"/>
      <c r="BC34" s="598"/>
      <c r="BD34" s="196"/>
      <c r="BE34" s="597">
        <f>IF(BG34="","",MAX(C34:D43,U34:V43,AM34:AN43)+1)</f>
        <v>7</v>
      </c>
      <c r="BF34" s="597"/>
      <c r="BG34" s="598" t="str">
        <f>IF('各会計、関係団体の財政状況及び健全化判断比率'!B33="","",'各会計、関係団体の財政状況及び健全化判断比率'!B33)</f>
        <v>簡易水道特別会計</v>
      </c>
      <c r="BH34" s="598"/>
      <c r="BI34" s="598"/>
      <c r="BJ34" s="598"/>
      <c r="BK34" s="598"/>
      <c r="BL34" s="598"/>
      <c r="BM34" s="598"/>
      <c r="BN34" s="598"/>
      <c r="BO34" s="598"/>
      <c r="BP34" s="598"/>
      <c r="BQ34" s="598"/>
      <c r="BR34" s="598"/>
      <c r="BS34" s="598"/>
      <c r="BT34" s="598"/>
      <c r="BU34" s="598"/>
      <c r="BV34" s="196"/>
      <c r="BW34" s="597">
        <f>IF(BY34="","",MAX(C34:D43,U34:V43,AM34:AN43,BE34:BF43)+1)</f>
        <v>10</v>
      </c>
      <c r="BX34" s="597"/>
      <c r="BY34" s="598" t="str">
        <f>IF('各会計、関係団体の財政状況及び健全化判断比率'!B68="","",'各会計、関係団体の財政状況及び健全化判断比率'!B68)</f>
        <v>岩手県市町村総合事務組合（一般会計）</v>
      </c>
      <c r="BZ34" s="598"/>
      <c r="CA34" s="598"/>
      <c r="CB34" s="598"/>
      <c r="CC34" s="598"/>
      <c r="CD34" s="598"/>
      <c r="CE34" s="598"/>
      <c r="CF34" s="598"/>
      <c r="CG34" s="598"/>
      <c r="CH34" s="598"/>
      <c r="CI34" s="598"/>
      <c r="CJ34" s="598"/>
      <c r="CK34" s="598"/>
      <c r="CL34" s="598"/>
      <c r="CM34" s="598"/>
      <c r="CN34" s="196"/>
      <c r="CO34" s="597">
        <f>IF(CQ34="","",MAX(C34:D43,U34:V43,AM34:AN43,BE34:BF43,BW34:BX43)+1)</f>
        <v>16</v>
      </c>
      <c r="CP34" s="597"/>
      <c r="CQ34" s="598" t="str">
        <f>IF('各会計、関係団体の財政状況及び健全化判断比率'!BS7="","",'各会計、関係団体の財政状況及び健全化判断比率'!BS7)</f>
        <v>一般社団法人農業振興公社</v>
      </c>
      <c r="CR34" s="598"/>
      <c r="CS34" s="598"/>
      <c r="CT34" s="598"/>
      <c r="CU34" s="598"/>
      <c r="CV34" s="598"/>
      <c r="CW34" s="598"/>
      <c r="CX34" s="598"/>
      <c r="CY34" s="598"/>
      <c r="CZ34" s="598"/>
      <c r="DA34" s="598"/>
      <c r="DB34" s="598"/>
      <c r="DC34" s="598"/>
      <c r="DD34" s="598"/>
      <c r="DE34" s="598"/>
      <c r="DF34" s="193"/>
      <c r="DG34" s="599" t="str">
        <f>IF('各会計、関係団体の財政状況及び健全化判断比率'!BR7="","",'各会計、関係団体の財政状況及び健全化判断比率'!BR7)</f>
        <v/>
      </c>
      <c r="DH34" s="599"/>
      <c r="DI34" s="200"/>
      <c r="DJ34" s="168"/>
      <c r="DK34" s="168"/>
      <c r="DL34" s="168"/>
      <c r="DM34" s="168"/>
      <c r="DN34" s="168"/>
      <c r="DO34" s="168"/>
    </row>
    <row r="35" spans="1:119" ht="32.25" customHeight="1">
      <c r="A35" s="169"/>
      <c r="B35" s="19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96"/>
      <c r="U35" s="597">
        <f>IF(W35="","",U34+1)</f>
        <v>3</v>
      </c>
      <c r="V35" s="597"/>
      <c r="W35" s="598" t="str">
        <f>IF('各会計、関係団体の財政状況及び健全化判断比率'!B29="","",'各会計、関係団体の財政状況及び健全化判断比率'!B29)</f>
        <v>国民健康保険特別会計（診療施設勘定）</v>
      </c>
      <c r="X35" s="598"/>
      <c r="Y35" s="598"/>
      <c r="Z35" s="598"/>
      <c r="AA35" s="598"/>
      <c r="AB35" s="598"/>
      <c r="AC35" s="598"/>
      <c r="AD35" s="598"/>
      <c r="AE35" s="598"/>
      <c r="AF35" s="598"/>
      <c r="AG35" s="598"/>
      <c r="AH35" s="598"/>
      <c r="AI35" s="598"/>
      <c r="AJ35" s="598"/>
      <c r="AK35" s="598"/>
      <c r="AL35" s="196"/>
      <c r="AM35" s="597" t="str">
        <f t="shared" ref="AM35:AM43" si="0">IF(AO35="","",AM34+1)</f>
        <v/>
      </c>
      <c r="AN35" s="597"/>
      <c r="AO35" s="598"/>
      <c r="AP35" s="598"/>
      <c r="AQ35" s="598"/>
      <c r="AR35" s="598"/>
      <c r="AS35" s="598"/>
      <c r="AT35" s="598"/>
      <c r="AU35" s="598"/>
      <c r="AV35" s="598"/>
      <c r="AW35" s="598"/>
      <c r="AX35" s="598"/>
      <c r="AY35" s="598"/>
      <c r="AZ35" s="598"/>
      <c r="BA35" s="598"/>
      <c r="BB35" s="598"/>
      <c r="BC35" s="598"/>
      <c r="BD35" s="196"/>
      <c r="BE35" s="597">
        <f t="shared" ref="BE35:BE43" si="1">IF(BG35="","",BE34+1)</f>
        <v>8</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96"/>
      <c r="BW35" s="597">
        <f t="shared" ref="BW35:BW43" si="2">IF(BY35="","",BW34+1)</f>
        <v>11</v>
      </c>
      <c r="BX35" s="597"/>
      <c r="BY35" s="598" t="str">
        <f>IF('各会計、関係団体の財政状況及び健全化判断比率'!B69="","",'各会計、関係団体の財政状況及び健全化判断比率'!B69)</f>
        <v>岩手県市町村総合事務組合（特別会計）</v>
      </c>
      <c r="BZ35" s="598"/>
      <c r="CA35" s="598"/>
      <c r="CB35" s="598"/>
      <c r="CC35" s="598"/>
      <c r="CD35" s="598"/>
      <c r="CE35" s="598"/>
      <c r="CF35" s="598"/>
      <c r="CG35" s="598"/>
      <c r="CH35" s="598"/>
      <c r="CI35" s="598"/>
      <c r="CJ35" s="598"/>
      <c r="CK35" s="598"/>
      <c r="CL35" s="598"/>
      <c r="CM35" s="598"/>
      <c r="CN35" s="196"/>
      <c r="CO35" s="597">
        <f t="shared" ref="CO35:CO43" si="3">IF(CQ35="","",CO34+1)</f>
        <v>17</v>
      </c>
      <c r="CP35" s="597"/>
      <c r="CQ35" s="598" t="str">
        <f>IF('各会計、関係団体の財政状況及び健全化判断比率'!BS8="","",'各会計、関係団体の財政状況及び健全化判断比率'!BS8)</f>
        <v>岩泉ホールディングス株式会社</v>
      </c>
      <c r="CR35" s="598"/>
      <c r="CS35" s="598"/>
      <c r="CT35" s="598"/>
      <c r="CU35" s="598"/>
      <c r="CV35" s="598"/>
      <c r="CW35" s="598"/>
      <c r="CX35" s="598"/>
      <c r="CY35" s="598"/>
      <c r="CZ35" s="598"/>
      <c r="DA35" s="598"/>
      <c r="DB35" s="598"/>
      <c r="DC35" s="598"/>
      <c r="DD35" s="598"/>
      <c r="DE35" s="598"/>
      <c r="DF35" s="193"/>
      <c r="DG35" s="599" t="str">
        <f>IF('各会計、関係団体の財政状況及び健全化判断比率'!BR8="","",'各会計、関係団体の財政状況及び健全化判断比率'!BR8)</f>
        <v/>
      </c>
      <c r="DH35" s="599"/>
      <c r="DI35" s="200"/>
      <c r="DJ35" s="168"/>
      <c r="DK35" s="168"/>
      <c r="DL35" s="168"/>
      <c r="DM35" s="168"/>
      <c r="DN35" s="168"/>
      <c r="DO35" s="168"/>
    </row>
    <row r="36" spans="1:119" ht="32.25" customHeight="1">
      <c r="A36" s="169"/>
      <c r="B36" s="19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96"/>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96"/>
      <c r="AM36" s="597" t="str">
        <f t="shared" si="0"/>
        <v/>
      </c>
      <c r="AN36" s="597"/>
      <c r="AO36" s="598"/>
      <c r="AP36" s="598"/>
      <c r="AQ36" s="598"/>
      <c r="AR36" s="598"/>
      <c r="AS36" s="598"/>
      <c r="AT36" s="598"/>
      <c r="AU36" s="598"/>
      <c r="AV36" s="598"/>
      <c r="AW36" s="598"/>
      <c r="AX36" s="598"/>
      <c r="AY36" s="598"/>
      <c r="AZ36" s="598"/>
      <c r="BA36" s="598"/>
      <c r="BB36" s="598"/>
      <c r="BC36" s="598"/>
      <c r="BD36" s="196"/>
      <c r="BE36" s="597">
        <f t="shared" si="1"/>
        <v>9</v>
      </c>
      <c r="BF36" s="597"/>
      <c r="BG36" s="598" t="str">
        <f>IF('各会計、関係団体の財政状況及び健全化判断比率'!B35="","",'各会計、関係団体の財政状況及び健全化判断比率'!B35)</f>
        <v>観光事業特別会計</v>
      </c>
      <c r="BH36" s="598"/>
      <c r="BI36" s="598"/>
      <c r="BJ36" s="598"/>
      <c r="BK36" s="598"/>
      <c r="BL36" s="598"/>
      <c r="BM36" s="598"/>
      <c r="BN36" s="598"/>
      <c r="BO36" s="598"/>
      <c r="BP36" s="598"/>
      <c r="BQ36" s="598"/>
      <c r="BR36" s="598"/>
      <c r="BS36" s="598"/>
      <c r="BT36" s="598"/>
      <c r="BU36" s="598"/>
      <c r="BV36" s="196"/>
      <c r="BW36" s="597">
        <f t="shared" si="2"/>
        <v>12</v>
      </c>
      <c r="BX36" s="597"/>
      <c r="BY36" s="598" t="str">
        <f>IF('各会計、関係団体の財政状況及び健全化判断比率'!B70="","",'各会計、関係団体の財政状況及び健全化判断比率'!B70)</f>
        <v>宮古地区広域行政組合</v>
      </c>
      <c r="BZ36" s="598"/>
      <c r="CA36" s="598"/>
      <c r="CB36" s="598"/>
      <c r="CC36" s="598"/>
      <c r="CD36" s="598"/>
      <c r="CE36" s="598"/>
      <c r="CF36" s="598"/>
      <c r="CG36" s="598"/>
      <c r="CH36" s="598"/>
      <c r="CI36" s="598"/>
      <c r="CJ36" s="598"/>
      <c r="CK36" s="598"/>
      <c r="CL36" s="598"/>
      <c r="CM36" s="598"/>
      <c r="CN36" s="196"/>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F36" s="193"/>
      <c r="DG36" s="599" t="str">
        <f>IF('各会計、関係団体の財政状況及び健全化判断比率'!BR9="","",'各会計、関係団体の財政状況及び健全化判断比率'!BR9)</f>
        <v/>
      </c>
      <c r="DH36" s="599"/>
      <c r="DI36" s="200"/>
      <c r="DJ36" s="168"/>
      <c r="DK36" s="168"/>
      <c r="DL36" s="168"/>
      <c r="DM36" s="168"/>
      <c r="DN36" s="168"/>
      <c r="DO36" s="168"/>
    </row>
    <row r="37" spans="1:119" ht="32.25" customHeight="1">
      <c r="A37" s="169"/>
      <c r="B37" s="19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96"/>
      <c r="U37" s="597">
        <f t="shared" si="4"/>
        <v>5</v>
      </c>
      <c r="V37" s="597"/>
      <c r="W37" s="598" t="str">
        <f>IF('各会計、関係団体の財政状況及び健全化判断比率'!B31="","",'各会計、関係団体の財政状況及び健全化判断比率'!B31)</f>
        <v>介護保険特別会計（事業勘定）</v>
      </c>
      <c r="X37" s="598"/>
      <c r="Y37" s="598"/>
      <c r="Z37" s="598"/>
      <c r="AA37" s="598"/>
      <c r="AB37" s="598"/>
      <c r="AC37" s="598"/>
      <c r="AD37" s="598"/>
      <c r="AE37" s="598"/>
      <c r="AF37" s="598"/>
      <c r="AG37" s="598"/>
      <c r="AH37" s="598"/>
      <c r="AI37" s="598"/>
      <c r="AJ37" s="598"/>
      <c r="AK37" s="598"/>
      <c r="AL37" s="196"/>
      <c r="AM37" s="597" t="str">
        <f t="shared" si="0"/>
        <v/>
      </c>
      <c r="AN37" s="597"/>
      <c r="AO37" s="598"/>
      <c r="AP37" s="598"/>
      <c r="AQ37" s="598"/>
      <c r="AR37" s="598"/>
      <c r="AS37" s="598"/>
      <c r="AT37" s="598"/>
      <c r="AU37" s="598"/>
      <c r="AV37" s="598"/>
      <c r="AW37" s="598"/>
      <c r="AX37" s="598"/>
      <c r="AY37" s="598"/>
      <c r="AZ37" s="598"/>
      <c r="BA37" s="598"/>
      <c r="BB37" s="598"/>
      <c r="BC37" s="598"/>
      <c r="BD37" s="196"/>
      <c r="BE37" s="597" t="str">
        <f t="shared" si="1"/>
        <v/>
      </c>
      <c r="BF37" s="597"/>
      <c r="BG37" s="598"/>
      <c r="BH37" s="598"/>
      <c r="BI37" s="598"/>
      <c r="BJ37" s="598"/>
      <c r="BK37" s="598"/>
      <c r="BL37" s="598"/>
      <c r="BM37" s="598"/>
      <c r="BN37" s="598"/>
      <c r="BO37" s="598"/>
      <c r="BP37" s="598"/>
      <c r="BQ37" s="598"/>
      <c r="BR37" s="598"/>
      <c r="BS37" s="598"/>
      <c r="BT37" s="598"/>
      <c r="BU37" s="598"/>
      <c r="BV37" s="196"/>
      <c r="BW37" s="597">
        <f t="shared" si="2"/>
        <v>13</v>
      </c>
      <c r="BX37" s="597"/>
      <c r="BY37" s="598" t="str">
        <f>IF('各会計、関係団体の財政状況及び健全化判断比率'!B71="","",'各会計、関係団体の財政状況及び健全化判断比率'!B71)</f>
        <v>岩手県沿岸知的障害児施設組合</v>
      </c>
      <c r="BZ37" s="598"/>
      <c r="CA37" s="598"/>
      <c r="CB37" s="598"/>
      <c r="CC37" s="598"/>
      <c r="CD37" s="598"/>
      <c r="CE37" s="598"/>
      <c r="CF37" s="598"/>
      <c r="CG37" s="598"/>
      <c r="CH37" s="598"/>
      <c r="CI37" s="598"/>
      <c r="CJ37" s="598"/>
      <c r="CK37" s="598"/>
      <c r="CL37" s="598"/>
      <c r="CM37" s="598"/>
      <c r="CN37" s="196"/>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F37" s="193"/>
      <c r="DG37" s="599" t="str">
        <f>IF('各会計、関係団体の財政状況及び健全化判断比率'!BR10="","",'各会計、関係団体の財政状況及び健全化判断比率'!BR10)</f>
        <v/>
      </c>
      <c r="DH37" s="599"/>
      <c r="DI37" s="200"/>
      <c r="DJ37" s="168"/>
      <c r="DK37" s="168"/>
      <c r="DL37" s="168"/>
      <c r="DM37" s="168"/>
      <c r="DN37" s="168"/>
      <c r="DO37" s="168"/>
    </row>
    <row r="38" spans="1:119" ht="32.25" customHeight="1">
      <c r="A38" s="169"/>
      <c r="B38" s="19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96"/>
      <c r="U38" s="597">
        <f t="shared" si="4"/>
        <v>6</v>
      </c>
      <c r="V38" s="597"/>
      <c r="W38" s="598" t="str">
        <f>IF('各会計、関係団体の財政状況及び健全化判断比率'!B32="","",'各会計、関係団体の財政状況及び健全化判断比率'!B32)</f>
        <v>介護保険特別会計（サービス事業勘定）</v>
      </c>
      <c r="X38" s="598"/>
      <c r="Y38" s="598"/>
      <c r="Z38" s="598"/>
      <c r="AA38" s="598"/>
      <c r="AB38" s="598"/>
      <c r="AC38" s="598"/>
      <c r="AD38" s="598"/>
      <c r="AE38" s="598"/>
      <c r="AF38" s="598"/>
      <c r="AG38" s="598"/>
      <c r="AH38" s="598"/>
      <c r="AI38" s="598"/>
      <c r="AJ38" s="598"/>
      <c r="AK38" s="598"/>
      <c r="AL38" s="196"/>
      <c r="AM38" s="597" t="str">
        <f t="shared" si="0"/>
        <v/>
      </c>
      <c r="AN38" s="597"/>
      <c r="AO38" s="598"/>
      <c r="AP38" s="598"/>
      <c r="AQ38" s="598"/>
      <c r="AR38" s="598"/>
      <c r="AS38" s="598"/>
      <c r="AT38" s="598"/>
      <c r="AU38" s="598"/>
      <c r="AV38" s="598"/>
      <c r="AW38" s="598"/>
      <c r="AX38" s="598"/>
      <c r="AY38" s="598"/>
      <c r="AZ38" s="598"/>
      <c r="BA38" s="598"/>
      <c r="BB38" s="598"/>
      <c r="BC38" s="598"/>
      <c r="BD38" s="196"/>
      <c r="BE38" s="597" t="str">
        <f t="shared" si="1"/>
        <v/>
      </c>
      <c r="BF38" s="597"/>
      <c r="BG38" s="598"/>
      <c r="BH38" s="598"/>
      <c r="BI38" s="598"/>
      <c r="BJ38" s="598"/>
      <c r="BK38" s="598"/>
      <c r="BL38" s="598"/>
      <c r="BM38" s="598"/>
      <c r="BN38" s="598"/>
      <c r="BO38" s="598"/>
      <c r="BP38" s="598"/>
      <c r="BQ38" s="598"/>
      <c r="BR38" s="598"/>
      <c r="BS38" s="598"/>
      <c r="BT38" s="598"/>
      <c r="BU38" s="598"/>
      <c r="BV38" s="196"/>
      <c r="BW38" s="597">
        <f t="shared" si="2"/>
        <v>14</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96"/>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F38" s="193"/>
      <c r="DG38" s="599" t="str">
        <f>IF('各会計、関係団体の財政状況及び健全化判断比率'!BR11="","",'各会計、関係団体の財政状況及び健全化判断比率'!BR11)</f>
        <v/>
      </c>
      <c r="DH38" s="599"/>
      <c r="DI38" s="200"/>
      <c r="DJ38" s="168"/>
      <c r="DK38" s="168"/>
      <c r="DL38" s="168"/>
      <c r="DM38" s="168"/>
      <c r="DN38" s="168"/>
      <c r="DO38" s="168"/>
    </row>
    <row r="39" spans="1:119" ht="32.25" customHeight="1">
      <c r="A39" s="169"/>
      <c r="B39" s="19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96"/>
      <c r="U39" s="597" t="str">
        <f t="shared" si="4"/>
        <v/>
      </c>
      <c r="V39" s="597"/>
      <c r="W39" s="598"/>
      <c r="X39" s="598"/>
      <c r="Y39" s="598"/>
      <c r="Z39" s="598"/>
      <c r="AA39" s="598"/>
      <c r="AB39" s="598"/>
      <c r="AC39" s="598"/>
      <c r="AD39" s="598"/>
      <c r="AE39" s="598"/>
      <c r="AF39" s="598"/>
      <c r="AG39" s="598"/>
      <c r="AH39" s="598"/>
      <c r="AI39" s="598"/>
      <c r="AJ39" s="598"/>
      <c r="AK39" s="598"/>
      <c r="AL39" s="196"/>
      <c r="AM39" s="597" t="str">
        <f t="shared" si="0"/>
        <v/>
      </c>
      <c r="AN39" s="597"/>
      <c r="AO39" s="598"/>
      <c r="AP39" s="598"/>
      <c r="AQ39" s="598"/>
      <c r="AR39" s="598"/>
      <c r="AS39" s="598"/>
      <c r="AT39" s="598"/>
      <c r="AU39" s="598"/>
      <c r="AV39" s="598"/>
      <c r="AW39" s="598"/>
      <c r="AX39" s="598"/>
      <c r="AY39" s="598"/>
      <c r="AZ39" s="598"/>
      <c r="BA39" s="598"/>
      <c r="BB39" s="598"/>
      <c r="BC39" s="598"/>
      <c r="BD39" s="196"/>
      <c r="BE39" s="597" t="str">
        <f t="shared" si="1"/>
        <v/>
      </c>
      <c r="BF39" s="597"/>
      <c r="BG39" s="598"/>
      <c r="BH39" s="598"/>
      <c r="BI39" s="598"/>
      <c r="BJ39" s="598"/>
      <c r="BK39" s="598"/>
      <c r="BL39" s="598"/>
      <c r="BM39" s="598"/>
      <c r="BN39" s="598"/>
      <c r="BO39" s="598"/>
      <c r="BP39" s="598"/>
      <c r="BQ39" s="598"/>
      <c r="BR39" s="598"/>
      <c r="BS39" s="598"/>
      <c r="BT39" s="598"/>
      <c r="BU39" s="598"/>
      <c r="BV39" s="196"/>
      <c r="BW39" s="597">
        <f t="shared" si="2"/>
        <v>15</v>
      </c>
      <c r="BX39" s="597"/>
      <c r="BY39" s="598" t="str">
        <f>IF('各会計、関係団体の財政状況及び健全化判断比率'!B73="","",'各会計、関係団体の財政状況及び健全化判断比率'!B73)</f>
        <v>岩手県後期高齢者医療広域連合（特別会計）</v>
      </c>
      <c r="BZ39" s="598"/>
      <c r="CA39" s="598"/>
      <c r="CB39" s="598"/>
      <c r="CC39" s="598"/>
      <c r="CD39" s="598"/>
      <c r="CE39" s="598"/>
      <c r="CF39" s="598"/>
      <c r="CG39" s="598"/>
      <c r="CH39" s="598"/>
      <c r="CI39" s="598"/>
      <c r="CJ39" s="598"/>
      <c r="CK39" s="598"/>
      <c r="CL39" s="598"/>
      <c r="CM39" s="598"/>
      <c r="CN39" s="196"/>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F39" s="193"/>
      <c r="DG39" s="599" t="str">
        <f>IF('各会計、関係団体の財政状況及び健全化判断比率'!BR12="","",'各会計、関係団体の財政状況及び健全化判断比率'!BR12)</f>
        <v/>
      </c>
      <c r="DH39" s="599"/>
      <c r="DI39" s="200"/>
      <c r="DJ39" s="168"/>
      <c r="DK39" s="168"/>
      <c r="DL39" s="168"/>
      <c r="DM39" s="168"/>
      <c r="DN39" s="168"/>
      <c r="DO39" s="168"/>
    </row>
    <row r="40" spans="1:119" ht="32.25" customHeight="1">
      <c r="A40" s="169"/>
      <c r="B40" s="19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96"/>
      <c r="U40" s="597" t="str">
        <f t="shared" si="4"/>
        <v/>
      </c>
      <c r="V40" s="597"/>
      <c r="W40" s="598"/>
      <c r="X40" s="598"/>
      <c r="Y40" s="598"/>
      <c r="Z40" s="598"/>
      <c r="AA40" s="598"/>
      <c r="AB40" s="598"/>
      <c r="AC40" s="598"/>
      <c r="AD40" s="598"/>
      <c r="AE40" s="598"/>
      <c r="AF40" s="598"/>
      <c r="AG40" s="598"/>
      <c r="AH40" s="598"/>
      <c r="AI40" s="598"/>
      <c r="AJ40" s="598"/>
      <c r="AK40" s="598"/>
      <c r="AL40" s="196"/>
      <c r="AM40" s="597" t="str">
        <f t="shared" si="0"/>
        <v/>
      </c>
      <c r="AN40" s="597"/>
      <c r="AO40" s="598"/>
      <c r="AP40" s="598"/>
      <c r="AQ40" s="598"/>
      <c r="AR40" s="598"/>
      <c r="AS40" s="598"/>
      <c r="AT40" s="598"/>
      <c r="AU40" s="598"/>
      <c r="AV40" s="598"/>
      <c r="AW40" s="598"/>
      <c r="AX40" s="598"/>
      <c r="AY40" s="598"/>
      <c r="AZ40" s="598"/>
      <c r="BA40" s="598"/>
      <c r="BB40" s="598"/>
      <c r="BC40" s="598"/>
      <c r="BD40" s="196"/>
      <c r="BE40" s="597" t="str">
        <f t="shared" si="1"/>
        <v/>
      </c>
      <c r="BF40" s="597"/>
      <c r="BG40" s="598"/>
      <c r="BH40" s="598"/>
      <c r="BI40" s="598"/>
      <c r="BJ40" s="598"/>
      <c r="BK40" s="598"/>
      <c r="BL40" s="598"/>
      <c r="BM40" s="598"/>
      <c r="BN40" s="598"/>
      <c r="BO40" s="598"/>
      <c r="BP40" s="598"/>
      <c r="BQ40" s="598"/>
      <c r="BR40" s="598"/>
      <c r="BS40" s="598"/>
      <c r="BT40" s="598"/>
      <c r="BU40" s="598"/>
      <c r="BV40" s="196"/>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96"/>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F40" s="193"/>
      <c r="DG40" s="599" t="str">
        <f>IF('各会計、関係団体の財政状況及び健全化判断比率'!BR13="","",'各会計、関係団体の財政状況及び健全化判断比率'!BR13)</f>
        <v/>
      </c>
      <c r="DH40" s="599"/>
      <c r="DI40" s="200"/>
      <c r="DJ40" s="168"/>
      <c r="DK40" s="168"/>
      <c r="DL40" s="168"/>
      <c r="DM40" s="168"/>
      <c r="DN40" s="168"/>
      <c r="DO40" s="168"/>
    </row>
    <row r="41" spans="1:119" ht="32.25" customHeight="1">
      <c r="A41" s="169"/>
      <c r="B41" s="19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96"/>
      <c r="U41" s="597" t="str">
        <f t="shared" si="4"/>
        <v/>
      </c>
      <c r="V41" s="597"/>
      <c r="W41" s="598"/>
      <c r="X41" s="598"/>
      <c r="Y41" s="598"/>
      <c r="Z41" s="598"/>
      <c r="AA41" s="598"/>
      <c r="AB41" s="598"/>
      <c r="AC41" s="598"/>
      <c r="AD41" s="598"/>
      <c r="AE41" s="598"/>
      <c r="AF41" s="598"/>
      <c r="AG41" s="598"/>
      <c r="AH41" s="598"/>
      <c r="AI41" s="598"/>
      <c r="AJ41" s="598"/>
      <c r="AK41" s="598"/>
      <c r="AL41" s="196"/>
      <c r="AM41" s="597" t="str">
        <f t="shared" si="0"/>
        <v/>
      </c>
      <c r="AN41" s="597"/>
      <c r="AO41" s="598"/>
      <c r="AP41" s="598"/>
      <c r="AQ41" s="598"/>
      <c r="AR41" s="598"/>
      <c r="AS41" s="598"/>
      <c r="AT41" s="598"/>
      <c r="AU41" s="598"/>
      <c r="AV41" s="598"/>
      <c r="AW41" s="598"/>
      <c r="AX41" s="598"/>
      <c r="AY41" s="598"/>
      <c r="AZ41" s="598"/>
      <c r="BA41" s="598"/>
      <c r="BB41" s="598"/>
      <c r="BC41" s="598"/>
      <c r="BD41" s="196"/>
      <c r="BE41" s="597" t="str">
        <f t="shared" si="1"/>
        <v/>
      </c>
      <c r="BF41" s="597"/>
      <c r="BG41" s="598"/>
      <c r="BH41" s="598"/>
      <c r="BI41" s="598"/>
      <c r="BJ41" s="598"/>
      <c r="BK41" s="598"/>
      <c r="BL41" s="598"/>
      <c r="BM41" s="598"/>
      <c r="BN41" s="598"/>
      <c r="BO41" s="598"/>
      <c r="BP41" s="598"/>
      <c r="BQ41" s="598"/>
      <c r="BR41" s="598"/>
      <c r="BS41" s="598"/>
      <c r="BT41" s="598"/>
      <c r="BU41" s="598"/>
      <c r="BV41" s="196"/>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96"/>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F41" s="193"/>
      <c r="DG41" s="599" t="str">
        <f>IF('各会計、関係団体の財政状況及び健全化判断比率'!BR14="","",'各会計、関係団体の財政状況及び健全化判断比率'!BR14)</f>
        <v/>
      </c>
      <c r="DH41" s="599"/>
      <c r="DI41" s="200"/>
      <c r="DJ41" s="168"/>
      <c r="DK41" s="168"/>
      <c r="DL41" s="168"/>
      <c r="DM41" s="168"/>
      <c r="DN41" s="168"/>
      <c r="DO41" s="168"/>
    </row>
    <row r="42" spans="1:119" ht="32.25" customHeight="1">
      <c r="A42" s="168"/>
      <c r="B42" s="19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96"/>
      <c r="U42" s="597" t="str">
        <f t="shared" si="4"/>
        <v/>
      </c>
      <c r="V42" s="597"/>
      <c r="W42" s="598"/>
      <c r="X42" s="598"/>
      <c r="Y42" s="598"/>
      <c r="Z42" s="598"/>
      <c r="AA42" s="598"/>
      <c r="AB42" s="598"/>
      <c r="AC42" s="598"/>
      <c r="AD42" s="598"/>
      <c r="AE42" s="598"/>
      <c r="AF42" s="598"/>
      <c r="AG42" s="598"/>
      <c r="AH42" s="598"/>
      <c r="AI42" s="598"/>
      <c r="AJ42" s="598"/>
      <c r="AK42" s="598"/>
      <c r="AL42" s="196"/>
      <c r="AM42" s="597" t="str">
        <f t="shared" si="0"/>
        <v/>
      </c>
      <c r="AN42" s="597"/>
      <c r="AO42" s="598"/>
      <c r="AP42" s="598"/>
      <c r="AQ42" s="598"/>
      <c r="AR42" s="598"/>
      <c r="AS42" s="598"/>
      <c r="AT42" s="598"/>
      <c r="AU42" s="598"/>
      <c r="AV42" s="598"/>
      <c r="AW42" s="598"/>
      <c r="AX42" s="598"/>
      <c r="AY42" s="598"/>
      <c r="AZ42" s="598"/>
      <c r="BA42" s="598"/>
      <c r="BB42" s="598"/>
      <c r="BC42" s="598"/>
      <c r="BD42" s="196"/>
      <c r="BE42" s="597" t="str">
        <f t="shared" si="1"/>
        <v/>
      </c>
      <c r="BF42" s="597"/>
      <c r="BG42" s="598"/>
      <c r="BH42" s="598"/>
      <c r="BI42" s="598"/>
      <c r="BJ42" s="598"/>
      <c r="BK42" s="598"/>
      <c r="BL42" s="598"/>
      <c r="BM42" s="598"/>
      <c r="BN42" s="598"/>
      <c r="BO42" s="598"/>
      <c r="BP42" s="598"/>
      <c r="BQ42" s="598"/>
      <c r="BR42" s="598"/>
      <c r="BS42" s="598"/>
      <c r="BT42" s="598"/>
      <c r="BU42" s="598"/>
      <c r="BV42" s="196"/>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96"/>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F42" s="193"/>
      <c r="DG42" s="599" t="str">
        <f>IF('各会計、関係団体の財政状況及び健全化判断比率'!BR15="","",'各会計、関係団体の財政状況及び健全化判断比率'!BR15)</f>
        <v/>
      </c>
      <c r="DH42" s="599"/>
      <c r="DI42" s="200"/>
      <c r="DJ42" s="168"/>
      <c r="DK42" s="168"/>
      <c r="DL42" s="168"/>
      <c r="DM42" s="168"/>
      <c r="DN42" s="168"/>
      <c r="DO42" s="168"/>
    </row>
    <row r="43" spans="1:119" ht="32.25" customHeight="1">
      <c r="A43" s="168"/>
      <c r="B43" s="19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96"/>
      <c r="U43" s="597" t="str">
        <f t="shared" si="4"/>
        <v/>
      </c>
      <c r="V43" s="597"/>
      <c r="W43" s="598"/>
      <c r="X43" s="598"/>
      <c r="Y43" s="598"/>
      <c r="Z43" s="598"/>
      <c r="AA43" s="598"/>
      <c r="AB43" s="598"/>
      <c r="AC43" s="598"/>
      <c r="AD43" s="598"/>
      <c r="AE43" s="598"/>
      <c r="AF43" s="598"/>
      <c r="AG43" s="598"/>
      <c r="AH43" s="598"/>
      <c r="AI43" s="598"/>
      <c r="AJ43" s="598"/>
      <c r="AK43" s="598"/>
      <c r="AL43" s="196"/>
      <c r="AM43" s="597" t="str">
        <f t="shared" si="0"/>
        <v/>
      </c>
      <c r="AN43" s="597"/>
      <c r="AO43" s="598"/>
      <c r="AP43" s="598"/>
      <c r="AQ43" s="598"/>
      <c r="AR43" s="598"/>
      <c r="AS43" s="598"/>
      <c r="AT43" s="598"/>
      <c r="AU43" s="598"/>
      <c r="AV43" s="598"/>
      <c r="AW43" s="598"/>
      <c r="AX43" s="598"/>
      <c r="AY43" s="598"/>
      <c r="AZ43" s="598"/>
      <c r="BA43" s="598"/>
      <c r="BB43" s="598"/>
      <c r="BC43" s="598"/>
      <c r="BD43" s="196"/>
      <c r="BE43" s="597" t="str">
        <f t="shared" si="1"/>
        <v/>
      </c>
      <c r="BF43" s="597"/>
      <c r="BG43" s="598"/>
      <c r="BH43" s="598"/>
      <c r="BI43" s="598"/>
      <c r="BJ43" s="598"/>
      <c r="BK43" s="598"/>
      <c r="BL43" s="598"/>
      <c r="BM43" s="598"/>
      <c r="BN43" s="598"/>
      <c r="BO43" s="598"/>
      <c r="BP43" s="598"/>
      <c r="BQ43" s="598"/>
      <c r="BR43" s="598"/>
      <c r="BS43" s="598"/>
      <c r="BT43" s="598"/>
      <c r="BU43" s="598"/>
      <c r="BV43" s="196"/>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96"/>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F43" s="193"/>
      <c r="DG43" s="599" t="str">
        <f>IF('各会計、関係団体の財政状況及び健全化判断比率'!BR16="","",'各会計、関係団体の財政状況及び健全化判断比率'!BR16)</f>
        <v/>
      </c>
      <c r="DH43" s="599"/>
      <c r="DI43" s="200"/>
      <c r="DJ43" s="168"/>
      <c r="DK43" s="168"/>
      <c r="DL43" s="168"/>
      <c r="DM43" s="168"/>
      <c r="DN43" s="168"/>
      <c r="DO43" s="168"/>
    </row>
    <row r="44" spans="1:119" ht="13.5" customHeight="1" thickBot="1">
      <c r="A44" s="168"/>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c r="DJ44" s="168"/>
      <c r="DK44" s="168"/>
      <c r="DL44" s="168"/>
      <c r="DM44" s="168"/>
      <c r="DN44" s="168"/>
      <c r="DO44" s="168"/>
    </row>
    <row r="45" spans="1:119">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row>
    <row r="46" spans="1:119">
      <c r="B46" s="168" t="s">
        <v>200</v>
      </c>
      <c r="C46" s="168"/>
      <c r="D46" s="168"/>
      <c r="E46" s="168" t="s">
        <v>201</v>
      </c>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row>
    <row r="47" spans="1:119">
      <c r="B47" s="168"/>
      <c r="C47" s="168"/>
      <c r="D47" s="168"/>
      <c r="E47" s="168" t="s">
        <v>202</v>
      </c>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row>
    <row r="48" spans="1:119">
      <c r="B48" s="168"/>
      <c r="C48" s="168"/>
      <c r="D48" s="168"/>
      <c r="E48" s="168" t="s">
        <v>203</v>
      </c>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row>
    <row r="49" spans="5:5">
      <c r="E49" s="204" t="s">
        <v>204</v>
      </c>
    </row>
    <row r="50" spans="5:5">
      <c r="E50" s="170" t="s">
        <v>205</v>
      </c>
    </row>
    <row r="51" spans="5:5">
      <c r="E51" s="170" t="s">
        <v>206</v>
      </c>
    </row>
    <row r="52" spans="5:5">
      <c r="E52" s="170" t="s">
        <v>207</v>
      </c>
    </row>
    <row r="53" spans="5:5">
      <c r="E53" s="170" t="s">
        <v>208</v>
      </c>
    </row>
    <row r="54" spans="5:5"/>
    <row r="55" spans="5:5"/>
    <row r="56" spans="5:5"/>
    <row r="57" spans="5:5" hidden="1"/>
    <row r="58" spans="5:5" hidden="1"/>
    <row r="59" spans="5:5" hidden="1"/>
  </sheetData>
  <sheetProtection algorithmName="SHA-512" hashValue="gUZWenUeVekqky+v52wL84EnQLoN1ODLKUdbf5OvjHhB8POwy6vUn5UtzfU85Wyw0IhxgL7kWwYm3j+3ZAkR8g==" saltValue="n0O+wz5kzV+W2thxzwQL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3"/>
  <sheetViews>
    <sheetView showGridLines="0" workbookViewId="0"/>
  </sheetViews>
  <sheetFormatPr defaultColWidth="0" defaultRowHeight="11.25" customHeight="1" zeroHeight="1"/>
  <cols>
    <col min="1" max="95" width="1.625" style="208" customWidth="1"/>
    <col min="96" max="133" width="1.625" style="224" customWidth="1"/>
    <col min="134" max="143" width="1.625" style="208" customWidth="1"/>
    <col min="144" max="16384" width="0" style="208" hidden="1"/>
  </cols>
  <sheetData>
    <row r="1" spans="2:143" ht="22.5" customHeight="1" thickBot="1">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00" t="s">
        <v>209</v>
      </c>
      <c r="DI1" s="601"/>
      <c r="DJ1" s="601"/>
      <c r="DK1" s="601"/>
      <c r="DL1" s="601"/>
      <c r="DM1" s="601"/>
      <c r="DN1" s="602"/>
      <c r="DO1" s="208"/>
      <c r="DP1" s="600" t="s">
        <v>210</v>
      </c>
      <c r="DQ1" s="601"/>
      <c r="DR1" s="601"/>
      <c r="DS1" s="601"/>
      <c r="DT1" s="601"/>
      <c r="DU1" s="601"/>
      <c r="DV1" s="601"/>
      <c r="DW1" s="601"/>
      <c r="DX1" s="601"/>
      <c r="DY1" s="601"/>
      <c r="DZ1" s="601"/>
      <c r="EA1" s="601"/>
      <c r="EB1" s="601"/>
      <c r="EC1" s="602"/>
      <c r="ED1" s="206"/>
      <c r="EE1" s="206"/>
      <c r="EF1" s="206"/>
      <c r="EG1" s="206"/>
      <c r="EH1" s="206"/>
      <c r="EI1" s="206"/>
      <c r="EJ1" s="206"/>
      <c r="EK1" s="206"/>
      <c r="EL1" s="206"/>
      <c r="EM1" s="206"/>
    </row>
    <row r="2" spans="2:143" ht="22.5" customHeight="1">
      <c r="B2" s="209" t="s">
        <v>211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03" t="s">
        <v>212</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213</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6" t="s">
        <v>214</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c r="B4" s="603" t="s">
        <v>1</v>
      </c>
      <c r="C4" s="604"/>
      <c r="D4" s="604"/>
      <c r="E4" s="604"/>
      <c r="F4" s="604"/>
      <c r="G4" s="604"/>
      <c r="H4" s="604"/>
      <c r="I4" s="604"/>
      <c r="J4" s="604"/>
      <c r="K4" s="604"/>
      <c r="L4" s="604"/>
      <c r="M4" s="604"/>
      <c r="N4" s="604"/>
      <c r="O4" s="604"/>
      <c r="P4" s="604"/>
      <c r="Q4" s="605"/>
      <c r="R4" s="603" t="s">
        <v>215</v>
      </c>
      <c r="S4" s="604"/>
      <c r="T4" s="604"/>
      <c r="U4" s="604"/>
      <c r="V4" s="604"/>
      <c r="W4" s="604"/>
      <c r="X4" s="604"/>
      <c r="Y4" s="605"/>
      <c r="Z4" s="603" t="s">
        <v>216</v>
      </c>
      <c r="AA4" s="604"/>
      <c r="AB4" s="604"/>
      <c r="AC4" s="605"/>
      <c r="AD4" s="603" t="s">
        <v>217</v>
      </c>
      <c r="AE4" s="604"/>
      <c r="AF4" s="604"/>
      <c r="AG4" s="604"/>
      <c r="AH4" s="604"/>
      <c r="AI4" s="604"/>
      <c r="AJ4" s="604"/>
      <c r="AK4" s="605"/>
      <c r="AL4" s="603" t="s">
        <v>216</v>
      </c>
      <c r="AM4" s="604"/>
      <c r="AN4" s="604"/>
      <c r="AO4" s="605"/>
      <c r="AP4" s="609" t="s">
        <v>218</v>
      </c>
      <c r="AQ4" s="609"/>
      <c r="AR4" s="609"/>
      <c r="AS4" s="609"/>
      <c r="AT4" s="609"/>
      <c r="AU4" s="609"/>
      <c r="AV4" s="609"/>
      <c r="AW4" s="609"/>
      <c r="AX4" s="609"/>
      <c r="AY4" s="609"/>
      <c r="AZ4" s="609"/>
      <c r="BA4" s="609"/>
      <c r="BB4" s="609"/>
      <c r="BC4" s="609"/>
      <c r="BD4" s="609"/>
      <c r="BE4" s="609"/>
      <c r="BF4" s="609"/>
      <c r="BG4" s="609" t="s">
        <v>219</v>
      </c>
      <c r="BH4" s="609"/>
      <c r="BI4" s="609"/>
      <c r="BJ4" s="609"/>
      <c r="BK4" s="609"/>
      <c r="BL4" s="609"/>
      <c r="BM4" s="609"/>
      <c r="BN4" s="609"/>
      <c r="BO4" s="609" t="s">
        <v>216</v>
      </c>
      <c r="BP4" s="609"/>
      <c r="BQ4" s="609"/>
      <c r="BR4" s="609"/>
      <c r="BS4" s="609" t="s">
        <v>220</v>
      </c>
      <c r="BT4" s="609"/>
      <c r="BU4" s="609"/>
      <c r="BV4" s="609"/>
      <c r="BW4" s="609"/>
      <c r="BX4" s="609"/>
      <c r="BY4" s="609"/>
      <c r="BZ4" s="609"/>
      <c r="CA4" s="609"/>
      <c r="CB4" s="609"/>
      <c r="CD4" s="606" t="s">
        <v>221</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s="212" customFormat="1" ht="11.25" customHeight="1">
      <c r="B5" s="610" t="s">
        <v>222</v>
      </c>
      <c r="C5" s="611"/>
      <c r="D5" s="611"/>
      <c r="E5" s="611"/>
      <c r="F5" s="611"/>
      <c r="G5" s="611"/>
      <c r="H5" s="611"/>
      <c r="I5" s="611"/>
      <c r="J5" s="611"/>
      <c r="K5" s="611"/>
      <c r="L5" s="611"/>
      <c r="M5" s="611"/>
      <c r="N5" s="611"/>
      <c r="O5" s="611"/>
      <c r="P5" s="611"/>
      <c r="Q5" s="612"/>
      <c r="R5" s="613">
        <v>710716</v>
      </c>
      <c r="S5" s="614"/>
      <c r="T5" s="614"/>
      <c r="U5" s="614"/>
      <c r="V5" s="614"/>
      <c r="W5" s="614"/>
      <c r="X5" s="614"/>
      <c r="Y5" s="615"/>
      <c r="Z5" s="616">
        <v>3.1</v>
      </c>
      <c r="AA5" s="616"/>
      <c r="AB5" s="616"/>
      <c r="AC5" s="616"/>
      <c r="AD5" s="617">
        <v>710716</v>
      </c>
      <c r="AE5" s="617"/>
      <c r="AF5" s="617"/>
      <c r="AG5" s="617"/>
      <c r="AH5" s="617"/>
      <c r="AI5" s="617"/>
      <c r="AJ5" s="617"/>
      <c r="AK5" s="617"/>
      <c r="AL5" s="618">
        <v>13</v>
      </c>
      <c r="AM5" s="619"/>
      <c r="AN5" s="619"/>
      <c r="AO5" s="620"/>
      <c r="AP5" s="610" t="s">
        <v>223</v>
      </c>
      <c r="AQ5" s="611"/>
      <c r="AR5" s="611"/>
      <c r="AS5" s="611"/>
      <c r="AT5" s="611"/>
      <c r="AU5" s="611"/>
      <c r="AV5" s="611"/>
      <c r="AW5" s="611"/>
      <c r="AX5" s="611"/>
      <c r="AY5" s="611"/>
      <c r="AZ5" s="611"/>
      <c r="BA5" s="611"/>
      <c r="BB5" s="611"/>
      <c r="BC5" s="611"/>
      <c r="BD5" s="611"/>
      <c r="BE5" s="611"/>
      <c r="BF5" s="612"/>
      <c r="BG5" s="624">
        <v>710716</v>
      </c>
      <c r="BH5" s="625"/>
      <c r="BI5" s="625"/>
      <c r="BJ5" s="625"/>
      <c r="BK5" s="625"/>
      <c r="BL5" s="625"/>
      <c r="BM5" s="625"/>
      <c r="BN5" s="626"/>
      <c r="BO5" s="627">
        <v>100</v>
      </c>
      <c r="BP5" s="627"/>
      <c r="BQ5" s="627"/>
      <c r="BR5" s="627"/>
      <c r="BS5" s="628" t="s">
        <v>121</v>
      </c>
      <c r="BT5" s="628"/>
      <c r="BU5" s="628"/>
      <c r="BV5" s="628"/>
      <c r="BW5" s="628"/>
      <c r="BX5" s="628"/>
      <c r="BY5" s="628"/>
      <c r="BZ5" s="628"/>
      <c r="CA5" s="628"/>
      <c r="CB5" s="632"/>
      <c r="CD5" s="606" t="s">
        <v>218</v>
      </c>
      <c r="CE5" s="607"/>
      <c r="CF5" s="607"/>
      <c r="CG5" s="607"/>
      <c r="CH5" s="607"/>
      <c r="CI5" s="607"/>
      <c r="CJ5" s="607"/>
      <c r="CK5" s="607"/>
      <c r="CL5" s="607"/>
      <c r="CM5" s="607"/>
      <c r="CN5" s="607"/>
      <c r="CO5" s="607"/>
      <c r="CP5" s="607"/>
      <c r="CQ5" s="608"/>
      <c r="CR5" s="606" t="s">
        <v>224</v>
      </c>
      <c r="CS5" s="607"/>
      <c r="CT5" s="607"/>
      <c r="CU5" s="607"/>
      <c r="CV5" s="607"/>
      <c r="CW5" s="607"/>
      <c r="CX5" s="607"/>
      <c r="CY5" s="608"/>
      <c r="CZ5" s="606" t="s">
        <v>216</v>
      </c>
      <c r="DA5" s="607"/>
      <c r="DB5" s="607"/>
      <c r="DC5" s="608"/>
      <c r="DD5" s="606" t="s">
        <v>225</v>
      </c>
      <c r="DE5" s="607"/>
      <c r="DF5" s="607"/>
      <c r="DG5" s="607"/>
      <c r="DH5" s="607"/>
      <c r="DI5" s="607"/>
      <c r="DJ5" s="607"/>
      <c r="DK5" s="607"/>
      <c r="DL5" s="607"/>
      <c r="DM5" s="607"/>
      <c r="DN5" s="607"/>
      <c r="DO5" s="607"/>
      <c r="DP5" s="608"/>
      <c r="DQ5" s="606" t="s">
        <v>226</v>
      </c>
      <c r="DR5" s="607"/>
      <c r="DS5" s="607"/>
      <c r="DT5" s="607"/>
      <c r="DU5" s="607"/>
      <c r="DV5" s="607"/>
      <c r="DW5" s="607"/>
      <c r="DX5" s="607"/>
      <c r="DY5" s="607"/>
      <c r="DZ5" s="607"/>
      <c r="EA5" s="607"/>
      <c r="EB5" s="607"/>
      <c r="EC5" s="608"/>
    </row>
    <row r="6" spans="2:143" ht="11.25" customHeight="1">
      <c r="B6" s="621" t="s">
        <v>227</v>
      </c>
      <c r="C6" s="622"/>
      <c r="D6" s="622"/>
      <c r="E6" s="622"/>
      <c r="F6" s="622"/>
      <c r="G6" s="622"/>
      <c r="H6" s="622"/>
      <c r="I6" s="622"/>
      <c r="J6" s="622"/>
      <c r="K6" s="622"/>
      <c r="L6" s="622"/>
      <c r="M6" s="622"/>
      <c r="N6" s="622"/>
      <c r="O6" s="622"/>
      <c r="P6" s="622"/>
      <c r="Q6" s="623"/>
      <c r="R6" s="624">
        <v>82389</v>
      </c>
      <c r="S6" s="625"/>
      <c r="T6" s="625"/>
      <c r="U6" s="625"/>
      <c r="V6" s="625"/>
      <c r="W6" s="625"/>
      <c r="X6" s="625"/>
      <c r="Y6" s="626"/>
      <c r="Z6" s="627">
        <v>0.4</v>
      </c>
      <c r="AA6" s="627"/>
      <c r="AB6" s="627"/>
      <c r="AC6" s="627"/>
      <c r="AD6" s="628">
        <v>82389</v>
      </c>
      <c r="AE6" s="628"/>
      <c r="AF6" s="628"/>
      <c r="AG6" s="628"/>
      <c r="AH6" s="628"/>
      <c r="AI6" s="628"/>
      <c r="AJ6" s="628"/>
      <c r="AK6" s="628"/>
      <c r="AL6" s="629">
        <v>1.5</v>
      </c>
      <c r="AM6" s="630"/>
      <c r="AN6" s="630"/>
      <c r="AO6" s="631"/>
      <c r="AP6" s="621" t="s">
        <v>228</v>
      </c>
      <c r="AQ6" s="622"/>
      <c r="AR6" s="622"/>
      <c r="AS6" s="622"/>
      <c r="AT6" s="622"/>
      <c r="AU6" s="622"/>
      <c r="AV6" s="622"/>
      <c r="AW6" s="622"/>
      <c r="AX6" s="622"/>
      <c r="AY6" s="622"/>
      <c r="AZ6" s="622"/>
      <c r="BA6" s="622"/>
      <c r="BB6" s="622"/>
      <c r="BC6" s="622"/>
      <c r="BD6" s="622"/>
      <c r="BE6" s="622"/>
      <c r="BF6" s="623"/>
      <c r="BG6" s="624">
        <v>710716</v>
      </c>
      <c r="BH6" s="625"/>
      <c r="BI6" s="625"/>
      <c r="BJ6" s="625"/>
      <c r="BK6" s="625"/>
      <c r="BL6" s="625"/>
      <c r="BM6" s="625"/>
      <c r="BN6" s="626"/>
      <c r="BO6" s="627">
        <v>100</v>
      </c>
      <c r="BP6" s="627"/>
      <c r="BQ6" s="627"/>
      <c r="BR6" s="627"/>
      <c r="BS6" s="628" t="s">
        <v>121</v>
      </c>
      <c r="BT6" s="628"/>
      <c r="BU6" s="628"/>
      <c r="BV6" s="628"/>
      <c r="BW6" s="628"/>
      <c r="BX6" s="628"/>
      <c r="BY6" s="628"/>
      <c r="BZ6" s="628"/>
      <c r="CA6" s="628"/>
      <c r="CB6" s="632"/>
      <c r="CD6" s="635" t="s">
        <v>229</v>
      </c>
      <c r="CE6" s="636"/>
      <c r="CF6" s="636"/>
      <c r="CG6" s="636"/>
      <c r="CH6" s="636"/>
      <c r="CI6" s="636"/>
      <c r="CJ6" s="636"/>
      <c r="CK6" s="636"/>
      <c r="CL6" s="636"/>
      <c r="CM6" s="636"/>
      <c r="CN6" s="636"/>
      <c r="CO6" s="636"/>
      <c r="CP6" s="636"/>
      <c r="CQ6" s="637"/>
      <c r="CR6" s="624">
        <v>87441</v>
      </c>
      <c r="CS6" s="625"/>
      <c r="CT6" s="625"/>
      <c r="CU6" s="625"/>
      <c r="CV6" s="625"/>
      <c r="CW6" s="625"/>
      <c r="CX6" s="625"/>
      <c r="CY6" s="626"/>
      <c r="CZ6" s="618">
        <v>0.4</v>
      </c>
      <c r="DA6" s="619"/>
      <c r="DB6" s="619"/>
      <c r="DC6" s="638"/>
      <c r="DD6" s="633">
        <v>65</v>
      </c>
      <c r="DE6" s="625"/>
      <c r="DF6" s="625"/>
      <c r="DG6" s="625"/>
      <c r="DH6" s="625"/>
      <c r="DI6" s="625"/>
      <c r="DJ6" s="625"/>
      <c r="DK6" s="625"/>
      <c r="DL6" s="625"/>
      <c r="DM6" s="625"/>
      <c r="DN6" s="625"/>
      <c r="DO6" s="625"/>
      <c r="DP6" s="626"/>
      <c r="DQ6" s="633">
        <v>87441</v>
      </c>
      <c r="DR6" s="625"/>
      <c r="DS6" s="625"/>
      <c r="DT6" s="625"/>
      <c r="DU6" s="625"/>
      <c r="DV6" s="625"/>
      <c r="DW6" s="625"/>
      <c r="DX6" s="625"/>
      <c r="DY6" s="625"/>
      <c r="DZ6" s="625"/>
      <c r="EA6" s="625"/>
      <c r="EB6" s="625"/>
      <c r="EC6" s="634"/>
    </row>
    <row r="7" spans="2:143" ht="11.25" customHeight="1">
      <c r="B7" s="621" t="s">
        <v>230</v>
      </c>
      <c r="C7" s="622"/>
      <c r="D7" s="622"/>
      <c r="E7" s="622"/>
      <c r="F7" s="622"/>
      <c r="G7" s="622"/>
      <c r="H7" s="622"/>
      <c r="I7" s="622"/>
      <c r="J7" s="622"/>
      <c r="K7" s="622"/>
      <c r="L7" s="622"/>
      <c r="M7" s="622"/>
      <c r="N7" s="622"/>
      <c r="O7" s="622"/>
      <c r="P7" s="622"/>
      <c r="Q7" s="623"/>
      <c r="R7" s="624">
        <v>1007</v>
      </c>
      <c r="S7" s="625"/>
      <c r="T7" s="625"/>
      <c r="U7" s="625"/>
      <c r="V7" s="625"/>
      <c r="W7" s="625"/>
      <c r="X7" s="625"/>
      <c r="Y7" s="626"/>
      <c r="Z7" s="627">
        <v>0</v>
      </c>
      <c r="AA7" s="627"/>
      <c r="AB7" s="627"/>
      <c r="AC7" s="627"/>
      <c r="AD7" s="628">
        <v>1007</v>
      </c>
      <c r="AE7" s="628"/>
      <c r="AF7" s="628"/>
      <c r="AG7" s="628"/>
      <c r="AH7" s="628"/>
      <c r="AI7" s="628"/>
      <c r="AJ7" s="628"/>
      <c r="AK7" s="628"/>
      <c r="AL7" s="629">
        <v>0</v>
      </c>
      <c r="AM7" s="630"/>
      <c r="AN7" s="630"/>
      <c r="AO7" s="631"/>
      <c r="AP7" s="621" t="s">
        <v>231</v>
      </c>
      <c r="AQ7" s="622"/>
      <c r="AR7" s="622"/>
      <c r="AS7" s="622"/>
      <c r="AT7" s="622"/>
      <c r="AU7" s="622"/>
      <c r="AV7" s="622"/>
      <c r="AW7" s="622"/>
      <c r="AX7" s="622"/>
      <c r="AY7" s="622"/>
      <c r="AZ7" s="622"/>
      <c r="BA7" s="622"/>
      <c r="BB7" s="622"/>
      <c r="BC7" s="622"/>
      <c r="BD7" s="622"/>
      <c r="BE7" s="622"/>
      <c r="BF7" s="623"/>
      <c r="BG7" s="624">
        <v>302342</v>
      </c>
      <c r="BH7" s="625"/>
      <c r="BI7" s="625"/>
      <c r="BJ7" s="625"/>
      <c r="BK7" s="625"/>
      <c r="BL7" s="625"/>
      <c r="BM7" s="625"/>
      <c r="BN7" s="626"/>
      <c r="BO7" s="627">
        <v>42.5</v>
      </c>
      <c r="BP7" s="627"/>
      <c r="BQ7" s="627"/>
      <c r="BR7" s="627"/>
      <c r="BS7" s="628" t="s">
        <v>121</v>
      </c>
      <c r="BT7" s="628"/>
      <c r="BU7" s="628"/>
      <c r="BV7" s="628"/>
      <c r="BW7" s="628"/>
      <c r="BX7" s="628"/>
      <c r="BY7" s="628"/>
      <c r="BZ7" s="628"/>
      <c r="CA7" s="628"/>
      <c r="CB7" s="632"/>
      <c r="CD7" s="639" t="s">
        <v>232</v>
      </c>
      <c r="CE7" s="640"/>
      <c r="CF7" s="640"/>
      <c r="CG7" s="640"/>
      <c r="CH7" s="640"/>
      <c r="CI7" s="640"/>
      <c r="CJ7" s="640"/>
      <c r="CK7" s="640"/>
      <c r="CL7" s="640"/>
      <c r="CM7" s="640"/>
      <c r="CN7" s="640"/>
      <c r="CO7" s="640"/>
      <c r="CP7" s="640"/>
      <c r="CQ7" s="641"/>
      <c r="CR7" s="624">
        <v>1981021</v>
      </c>
      <c r="CS7" s="625"/>
      <c r="CT7" s="625"/>
      <c r="CU7" s="625"/>
      <c r="CV7" s="625"/>
      <c r="CW7" s="625"/>
      <c r="CX7" s="625"/>
      <c r="CY7" s="626"/>
      <c r="CZ7" s="627">
        <v>9.1999999999999993</v>
      </c>
      <c r="DA7" s="627"/>
      <c r="DB7" s="627"/>
      <c r="DC7" s="627"/>
      <c r="DD7" s="633">
        <v>213875</v>
      </c>
      <c r="DE7" s="625"/>
      <c r="DF7" s="625"/>
      <c r="DG7" s="625"/>
      <c r="DH7" s="625"/>
      <c r="DI7" s="625"/>
      <c r="DJ7" s="625"/>
      <c r="DK7" s="625"/>
      <c r="DL7" s="625"/>
      <c r="DM7" s="625"/>
      <c r="DN7" s="625"/>
      <c r="DO7" s="625"/>
      <c r="DP7" s="626"/>
      <c r="DQ7" s="633">
        <v>1667885</v>
      </c>
      <c r="DR7" s="625"/>
      <c r="DS7" s="625"/>
      <c r="DT7" s="625"/>
      <c r="DU7" s="625"/>
      <c r="DV7" s="625"/>
      <c r="DW7" s="625"/>
      <c r="DX7" s="625"/>
      <c r="DY7" s="625"/>
      <c r="DZ7" s="625"/>
      <c r="EA7" s="625"/>
      <c r="EB7" s="625"/>
      <c r="EC7" s="634"/>
    </row>
    <row r="8" spans="2:143" ht="11.25" customHeight="1">
      <c r="B8" s="621" t="s">
        <v>233</v>
      </c>
      <c r="C8" s="622"/>
      <c r="D8" s="622"/>
      <c r="E8" s="622"/>
      <c r="F8" s="622"/>
      <c r="G8" s="622"/>
      <c r="H8" s="622"/>
      <c r="I8" s="622"/>
      <c r="J8" s="622"/>
      <c r="K8" s="622"/>
      <c r="L8" s="622"/>
      <c r="M8" s="622"/>
      <c r="N8" s="622"/>
      <c r="O8" s="622"/>
      <c r="P8" s="622"/>
      <c r="Q8" s="623"/>
      <c r="R8" s="624">
        <v>1421</v>
      </c>
      <c r="S8" s="625"/>
      <c r="T8" s="625"/>
      <c r="U8" s="625"/>
      <c r="V8" s="625"/>
      <c r="W8" s="625"/>
      <c r="X8" s="625"/>
      <c r="Y8" s="626"/>
      <c r="Z8" s="627">
        <v>0</v>
      </c>
      <c r="AA8" s="627"/>
      <c r="AB8" s="627"/>
      <c r="AC8" s="627"/>
      <c r="AD8" s="628">
        <v>1421</v>
      </c>
      <c r="AE8" s="628"/>
      <c r="AF8" s="628"/>
      <c r="AG8" s="628"/>
      <c r="AH8" s="628"/>
      <c r="AI8" s="628"/>
      <c r="AJ8" s="628"/>
      <c r="AK8" s="628"/>
      <c r="AL8" s="629">
        <v>0</v>
      </c>
      <c r="AM8" s="630"/>
      <c r="AN8" s="630"/>
      <c r="AO8" s="631"/>
      <c r="AP8" s="621" t="s">
        <v>234</v>
      </c>
      <c r="AQ8" s="622"/>
      <c r="AR8" s="622"/>
      <c r="AS8" s="622"/>
      <c r="AT8" s="622"/>
      <c r="AU8" s="622"/>
      <c r="AV8" s="622"/>
      <c r="AW8" s="622"/>
      <c r="AX8" s="622"/>
      <c r="AY8" s="622"/>
      <c r="AZ8" s="622"/>
      <c r="BA8" s="622"/>
      <c r="BB8" s="622"/>
      <c r="BC8" s="622"/>
      <c r="BD8" s="622"/>
      <c r="BE8" s="622"/>
      <c r="BF8" s="623"/>
      <c r="BG8" s="624">
        <v>12667</v>
      </c>
      <c r="BH8" s="625"/>
      <c r="BI8" s="625"/>
      <c r="BJ8" s="625"/>
      <c r="BK8" s="625"/>
      <c r="BL8" s="625"/>
      <c r="BM8" s="625"/>
      <c r="BN8" s="626"/>
      <c r="BO8" s="627">
        <v>1.8</v>
      </c>
      <c r="BP8" s="627"/>
      <c r="BQ8" s="627"/>
      <c r="BR8" s="627"/>
      <c r="BS8" s="633" t="s">
        <v>235</v>
      </c>
      <c r="BT8" s="625"/>
      <c r="BU8" s="625"/>
      <c r="BV8" s="625"/>
      <c r="BW8" s="625"/>
      <c r="BX8" s="625"/>
      <c r="BY8" s="625"/>
      <c r="BZ8" s="625"/>
      <c r="CA8" s="625"/>
      <c r="CB8" s="634"/>
      <c r="CD8" s="639" t="s">
        <v>236</v>
      </c>
      <c r="CE8" s="640"/>
      <c r="CF8" s="640"/>
      <c r="CG8" s="640"/>
      <c r="CH8" s="640"/>
      <c r="CI8" s="640"/>
      <c r="CJ8" s="640"/>
      <c r="CK8" s="640"/>
      <c r="CL8" s="640"/>
      <c r="CM8" s="640"/>
      <c r="CN8" s="640"/>
      <c r="CO8" s="640"/>
      <c r="CP8" s="640"/>
      <c r="CQ8" s="641"/>
      <c r="CR8" s="624">
        <v>1853160</v>
      </c>
      <c r="CS8" s="625"/>
      <c r="CT8" s="625"/>
      <c r="CU8" s="625"/>
      <c r="CV8" s="625"/>
      <c r="CW8" s="625"/>
      <c r="CX8" s="625"/>
      <c r="CY8" s="626"/>
      <c r="CZ8" s="627">
        <v>8.6</v>
      </c>
      <c r="DA8" s="627"/>
      <c r="DB8" s="627"/>
      <c r="DC8" s="627"/>
      <c r="DD8" s="633">
        <v>82655</v>
      </c>
      <c r="DE8" s="625"/>
      <c r="DF8" s="625"/>
      <c r="DG8" s="625"/>
      <c r="DH8" s="625"/>
      <c r="DI8" s="625"/>
      <c r="DJ8" s="625"/>
      <c r="DK8" s="625"/>
      <c r="DL8" s="625"/>
      <c r="DM8" s="625"/>
      <c r="DN8" s="625"/>
      <c r="DO8" s="625"/>
      <c r="DP8" s="626"/>
      <c r="DQ8" s="633">
        <v>1185466</v>
      </c>
      <c r="DR8" s="625"/>
      <c r="DS8" s="625"/>
      <c r="DT8" s="625"/>
      <c r="DU8" s="625"/>
      <c r="DV8" s="625"/>
      <c r="DW8" s="625"/>
      <c r="DX8" s="625"/>
      <c r="DY8" s="625"/>
      <c r="DZ8" s="625"/>
      <c r="EA8" s="625"/>
      <c r="EB8" s="625"/>
      <c r="EC8" s="634"/>
    </row>
    <row r="9" spans="2:143" ht="11.25" customHeight="1">
      <c r="B9" s="621" t="s">
        <v>237</v>
      </c>
      <c r="C9" s="622"/>
      <c r="D9" s="622"/>
      <c r="E9" s="622"/>
      <c r="F9" s="622"/>
      <c r="G9" s="622"/>
      <c r="H9" s="622"/>
      <c r="I9" s="622"/>
      <c r="J9" s="622"/>
      <c r="K9" s="622"/>
      <c r="L9" s="622"/>
      <c r="M9" s="622"/>
      <c r="N9" s="622"/>
      <c r="O9" s="622"/>
      <c r="P9" s="622"/>
      <c r="Q9" s="623"/>
      <c r="R9" s="624">
        <v>1646</v>
      </c>
      <c r="S9" s="625"/>
      <c r="T9" s="625"/>
      <c r="U9" s="625"/>
      <c r="V9" s="625"/>
      <c r="W9" s="625"/>
      <c r="X9" s="625"/>
      <c r="Y9" s="626"/>
      <c r="Z9" s="627">
        <v>0</v>
      </c>
      <c r="AA9" s="627"/>
      <c r="AB9" s="627"/>
      <c r="AC9" s="627"/>
      <c r="AD9" s="628">
        <v>1646</v>
      </c>
      <c r="AE9" s="628"/>
      <c r="AF9" s="628"/>
      <c r="AG9" s="628"/>
      <c r="AH9" s="628"/>
      <c r="AI9" s="628"/>
      <c r="AJ9" s="628"/>
      <c r="AK9" s="628"/>
      <c r="AL9" s="629">
        <v>0</v>
      </c>
      <c r="AM9" s="630"/>
      <c r="AN9" s="630"/>
      <c r="AO9" s="631"/>
      <c r="AP9" s="621" t="s">
        <v>238</v>
      </c>
      <c r="AQ9" s="622"/>
      <c r="AR9" s="622"/>
      <c r="AS9" s="622"/>
      <c r="AT9" s="622"/>
      <c r="AU9" s="622"/>
      <c r="AV9" s="622"/>
      <c r="AW9" s="622"/>
      <c r="AX9" s="622"/>
      <c r="AY9" s="622"/>
      <c r="AZ9" s="622"/>
      <c r="BA9" s="622"/>
      <c r="BB9" s="622"/>
      <c r="BC9" s="622"/>
      <c r="BD9" s="622"/>
      <c r="BE9" s="622"/>
      <c r="BF9" s="623"/>
      <c r="BG9" s="624">
        <v>236186</v>
      </c>
      <c r="BH9" s="625"/>
      <c r="BI9" s="625"/>
      <c r="BJ9" s="625"/>
      <c r="BK9" s="625"/>
      <c r="BL9" s="625"/>
      <c r="BM9" s="625"/>
      <c r="BN9" s="626"/>
      <c r="BO9" s="627">
        <v>33.200000000000003</v>
      </c>
      <c r="BP9" s="627"/>
      <c r="BQ9" s="627"/>
      <c r="BR9" s="627"/>
      <c r="BS9" s="633" t="s">
        <v>121</v>
      </c>
      <c r="BT9" s="625"/>
      <c r="BU9" s="625"/>
      <c r="BV9" s="625"/>
      <c r="BW9" s="625"/>
      <c r="BX9" s="625"/>
      <c r="BY9" s="625"/>
      <c r="BZ9" s="625"/>
      <c r="CA9" s="625"/>
      <c r="CB9" s="634"/>
      <c r="CD9" s="639" t="s">
        <v>239</v>
      </c>
      <c r="CE9" s="640"/>
      <c r="CF9" s="640"/>
      <c r="CG9" s="640"/>
      <c r="CH9" s="640"/>
      <c r="CI9" s="640"/>
      <c r="CJ9" s="640"/>
      <c r="CK9" s="640"/>
      <c r="CL9" s="640"/>
      <c r="CM9" s="640"/>
      <c r="CN9" s="640"/>
      <c r="CO9" s="640"/>
      <c r="CP9" s="640"/>
      <c r="CQ9" s="641"/>
      <c r="CR9" s="624">
        <v>3355146</v>
      </c>
      <c r="CS9" s="625"/>
      <c r="CT9" s="625"/>
      <c r="CU9" s="625"/>
      <c r="CV9" s="625"/>
      <c r="CW9" s="625"/>
      <c r="CX9" s="625"/>
      <c r="CY9" s="626"/>
      <c r="CZ9" s="627">
        <v>15.6</v>
      </c>
      <c r="DA9" s="627"/>
      <c r="DB9" s="627"/>
      <c r="DC9" s="627"/>
      <c r="DD9" s="633">
        <v>54544</v>
      </c>
      <c r="DE9" s="625"/>
      <c r="DF9" s="625"/>
      <c r="DG9" s="625"/>
      <c r="DH9" s="625"/>
      <c r="DI9" s="625"/>
      <c r="DJ9" s="625"/>
      <c r="DK9" s="625"/>
      <c r="DL9" s="625"/>
      <c r="DM9" s="625"/>
      <c r="DN9" s="625"/>
      <c r="DO9" s="625"/>
      <c r="DP9" s="626"/>
      <c r="DQ9" s="633">
        <v>605201</v>
      </c>
      <c r="DR9" s="625"/>
      <c r="DS9" s="625"/>
      <c r="DT9" s="625"/>
      <c r="DU9" s="625"/>
      <c r="DV9" s="625"/>
      <c r="DW9" s="625"/>
      <c r="DX9" s="625"/>
      <c r="DY9" s="625"/>
      <c r="DZ9" s="625"/>
      <c r="EA9" s="625"/>
      <c r="EB9" s="625"/>
      <c r="EC9" s="634"/>
    </row>
    <row r="10" spans="2:143" ht="11.25" customHeight="1">
      <c r="B10" s="621" t="s">
        <v>240</v>
      </c>
      <c r="C10" s="622"/>
      <c r="D10" s="622"/>
      <c r="E10" s="622"/>
      <c r="F10" s="622"/>
      <c r="G10" s="622"/>
      <c r="H10" s="622"/>
      <c r="I10" s="622"/>
      <c r="J10" s="622"/>
      <c r="K10" s="622"/>
      <c r="L10" s="622"/>
      <c r="M10" s="622"/>
      <c r="N10" s="622"/>
      <c r="O10" s="622"/>
      <c r="P10" s="622"/>
      <c r="Q10" s="623"/>
      <c r="R10" s="624" t="s">
        <v>235</v>
      </c>
      <c r="S10" s="625"/>
      <c r="T10" s="625"/>
      <c r="U10" s="625"/>
      <c r="V10" s="625"/>
      <c r="W10" s="625"/>
      <c r="X10" s="625"/>
      <c r="Y10" s="626"/>
      <c r="Z10" s="627" t="s">
        <v>235</v>
      </c>
      <c r="AA10" s="627"/>
      <c r="AB10" s="627"/>
      <c r="AC10" s="627"/>
      <c r="AD10" s="628" t="s">
        <v>235</v>
      </c>
      <c r="AE10" s="628"/>
      <c r="AF10" s="628"/>
      <c r="AG10" s="628"/>
      <c r="AH10" s="628"/>
      <c r="AI10" s="628"/>
      <c r="AJ10" s="628"/>
      <c r="AK10" s="628"/>
      <c r="AL10" s="629" t="s">
        <v>121</v>
      </c>
      <c r="AM10" s="630"/>
      <c r="AN10" s="630"/>
      <c r="AO10" s="631"/>
      <c r="AP10" s="621" t="s">
        <v>241</v>
      </c>
      <c r="AQ10" s="622"/>
      <c r="AR10" s="622"/>
      <c r="AS10" s="622"/>
      <c r="AT10" s="622"/>
      <c r="AU10" s="622"/>
      <c r="AV10" s="622"/>
      <c r="AW10" s="622"/>
      <c r="AX10" s="622"/>
      <c r="AY10" s="622"/>
      <c r="AZ10" s="622"/>
      <c r="BA10" s="622"/>
      <c r="BB10" s="622"/>
      <c r="BC10" s="622"/>
      <c r="BD10" s="622"/>
      <c r="BE10" s="622"/>
      <c r="BF10" s="623"/>
      <c r="BG10" s="624">
        <v>26764</v>
      </c>
      <c r="BH10" s="625"/>
      <c r="BI10" s="625"/>
      <c r="BJ10" s="625"/>
      <c r="BK10" s="625"/>
      <c r="BL10" s="625"/>
      <c r="BM10" s="625"/>
      <c r="BN10" s="626"/>
      <c r="BO10" s="627">
        <v>3.8</v>
      </c>
      <c r="BP10" s="627"/>
      <c r="BQ10" s="627"/>
      <c r="BR10" s="627"/>
      <c r="BS10" s="633" t="s">
        <v>235</v>
      </c>
      <c r="BT10" s="625"/>
      <c r="BU10" s="625"/>
      <c r="BV10" s="625"/>
      <c r="BW10" s="625"/>
      <c r="BX10" s="625"/>
      <c r="BY10" s="625"/>
      <c r="BZ10" s="625"/>
      <c r="CA10" s="625"/>
      <c r="CB10" s="634"/>
      <c r="CD10" s="639" t="s">
        <v>242</v>
      </c>
      <c r="CE10" s="640"/>
      <c r="CF10" s="640"/>
      <c r="CG10" s="640"/>
      <c r="CH10" s="640"/>
      <c r="CI10" s="640"/>
      <c r="CJ10" s="640"/>
      <c r="CK10" s="640"/>
      <c r="CL10" s="640"/>
      <c r="CM10" s="640"/>
      <c r="CN10" s="640"/>
      <c r="CO10" s="640"/>
      <c r="CP10" s="640"/>
      <c r="CQ10" s="641"/>
      <c r="CR10" s="624" t="s">
        <v>235</v>
      </c>
      <c r="CS10" s="625"/>
      <c r="CT10" s="625"/>
      <c r="CU10" s="625"/>
      <c r="CV10" s="625"/>
      <c r="CW10" s="625"/>
      <c r="CX10" s="625"/>
      <c r="CY10" s="626"/>
      <c r="CZ10" s="627" t="s">
        <v>235</v>
      </c>
      <c r="DA10" s="627"/>
      <c r="DB10" s="627"/>
      <c r="DC10" s="627"/>
      <c r="DD10" s="633" t="s">
        <v>121</v>
      </c>
      <c r="DE10" s="625"/>
      <c r="DF10" s="625"/>
      <c r="DG10" s="625"/>
      <c r="DH10" s="625"/>
      <c r="DI10" s="625"/>
      <c r="DJ10" s="625"/>
      <c r="DK10" s="625"/>
      <c r="DL10" s="625"/>
      <c r="DM10" s="625"/>
      <c r="DN10" s="625"/>
      <c r="DO10" s="625"/>
      <c r="DP10" s="626"/>
      <c r="DQ10" s="633" t="s">
        <v>235</v>
      </c>
      <c r="DR10" s="625"/>
      <c r="DS10" s="625"/>
      <c r="DT10" s="625"/>
      <c r="DU10" s="625"/>
      <c r="DV10" s="625"/>
      <c r="DW10" s="625"/>
      <c r="DX10" s="625"/>
      <c r="DY10" s="625"/>
      <c r="DZ10" s="625"/>
      <c r="EA10" s="625"/>
      <c r="EB10" s="625"/>
      <c r="EC10" s="634"/>
    </row>
    <row r="11" spans="2:143" ht="11.25" customHeight="1">
      <c r="B11" s="621" t="s">
        <v>243</v>
      </c>
      <c r="C11" s="622"/>
      <c r="D11" s="622"/>
      <c r="E11" s="622"/>
      <c r="F11" s="622"/>
      <c r="G11" s="622"/>
      <c r="H11" s="622"/>
      <c r="I11" s="622"/>
      <c r="J11" s="622"/>
      <c r="K11" s="622"/>
      <c r="L11" s="622"/>
      <c r="M11" s="622"/>
      <c r="N11" s="622"/>
      <c r="O11" s="622"/>
      <c r="P11" s="622"/>
      <c r="Q11" s="623"/>
      <c r="R11" s="624" t="s">
        <v>121</v>
      </c>
      <c r="S11" s="625"/>
      <c r="T11" s="625"/>
      <c r="U11" s="625"/>
      <c r="V11" s="625"/>
      <c r="W11" s="625"/>
      <c r="X11" s="625"/>
      <c r="Y11" s="626"/>
      <c r="Z11" s="627" t="s">
        <v>235</v>
      </c>
      <c r="AA11" s="627"/>
      <c r="AB11" s="627"/>
      <c r="AC11" s="627"/>
      <c r="AD11" s="628" t="s">
        <v>121</v>
      </c>
      <c r="AE11" s="628"/>
      <c r="AF11" s="628"/>
      <c r="AG11" s="628"/>
      <c r="AH11" s="628"/>
      <c r="AI11" s="628"/>
      <c r="AJ11" s="628"/>
      <c r="AK11" s="628"/>
      <c r="AL11" s="629" t="s">
        <v>121</v>
      </c>
      <c r="AM11" s="630"/>
      <c r="AN11" s="630"/>
      <c r="AO11" s="631"/>
      <c r="AP11" s="621" t="s">
        <v>244</v>
      </c>
      <c r="AQ11" s="622"/>
      <c r="AR11" s="622"/>
      <c r="AS11" s="622"/>
      <c r="AT11" s="622"/>
      <c r="AU11" s="622"/>
      <c r="AV11" s="622"/>
      <c r="AW11" s="622"/>
      <c r="AX11" s="622"/>
      <c r="AY11" s="622"/>
      <c r="AZ11" s="622"/>
      <c r="BA11" s="622"/>
      <c r="BB11" s="622"/>
      <c r="BC11" s="622"/>
      <c r="BD11" s="622"/>
      <c r="BE11" s="622"/>
      <c r="BF11" s="623"/>
      <c r="BG11" s="624">
        <v>26725</v>
      </c>
      <c r="BH11" s="625"/>
      <c r="BI11" s="625"/>
      <c r="BJ11" s="625"/>
      <c r="BK11" s="625"/>
      <c r="BL11" s="625"/>
      <c r="BM11" s="625"/>
      <c r="BN11" s="626"/>
      <c r="BO11" s="627">
        <v>3.8</v>
      </c>
      <c r="BP11" s="627"/>
      <c r="BQ11" s="627"/>
      <c r="BR11" s="627"/>
      <c r="BS11" s="633" t="s">
        <v>235</v>
      </c>
      <c r="BT11" s="625"/>
      <c r="BU11" s="625"/>
      <c r="BV11" s="625"/>
      <c r="BW11" s="625"/>
      <c r="BX11" s="625"/>
      <c r="BY11" s="625"/>
      <c r="BZ11" s="625"/>
      <c r="CA11" s="625"/>
      <c r="CB11" s="634"/>
      <c r="CD11" s="639" t="s">
        <v>245</v>
      </c>
      <c r="CE11" s="640"/>
      <c r="CF11" s="640"/>
      <c r="CG11" s="640"/>
      <c r="CH11" s="640"/>
      <c r="CI11" s="640"/>
      <c r="CJ11" s="640"/>
      <c r="CK11" s="640"/>
      <c r="CL11" s="640"/>
      <c r="CM11" s="640"/>
      <c r="CN11" s="640"/>
      <c r="CO11" s="640"/>
      <c r="CP11" s="640"/>
      <c r="CQ11" s="641"/>
      <c r="CR11" s="624">
        <v>5402113</v>
      </c>
      <c r="CS11" s="625"/>
      <c r="CT11" s="625"/>
      <c r="CU11" s="625"/>
      <c r="CV11" s="625"/>
      <c r="CW11" s="625"/>
      <c r="CX11" s="625"/>
      <c r="CY11" s="626"/>
      <c r="CZ11" s="627">
        <v>25.1</v>
      </c>
      <c r="DA11" s="627"/>
      <c r="DB11" s="627"/>
      <c r="DC11" s="627"/>
      <c r="DD11" s="633">
        <v>4680727</v>
      </c>
      <c r="DE11" s="625"/>
      <c r="DF11" s="625"/>
      <c r="DG11" s="625"/>
      <c r="DH11" s="625"/>
      <c r="DI11" s="625"/>
      <c r="DJ11" s="625"/>
      <c r="DK11" s="625"/>
      <c r="DL11" s="625"/>
      <c r="DM11" s="625"/>
      <c r="DN11" s="625"/>
      <c r="DO11" s="625"/>
      <c r="DP11" s="626"/>
      <c r="DQ11" s="633">
        <v>756827</v>
      </c>
      <c r="DR11" s="625"/>
      <c r="DS11" s="625"/>
      <c r="DT11" s="625"/>
      <c r="DU11" s="625"/>
      <c r="DV11" s="625"/>
      <c r="DW11" s="625"/>
      <c r="DX11" s="625"/>
      <c r="DY11" s="625"/>
      <c r="DZ11" s="625"/>
      <c r="EA11" s="625"/>
      <c r="EB11" s="625"/>
      <c r="EC11" s="634"/>
    </row>
    <row r="12" spans="2:143" ht="11.25" customHeight="1">
      <c r="B12" s="621" t="s">
        <v>246</v>
      </c>
      <c r="C12" s="622"/>
      <c r="D12" s="622"/>
      <c r="E12" s="622"/>
      <c r="F12" s="622"/>
      <c r="G12" s="622"/>
      <c r="H12" s="622"/>
      <c r="I12" s="622"/>
      <c r="J12" s="622"/>
      <c r="K12" s="622"/>
      <c r="L12" s="622"/>
      <c r="M12" s="622"/>
      <c r="N12" s="622"/>
      <c r="O12" s="622"/>
      <c r="P12" s="622"/>
      <c r="Q12" s="623"/>
      <c r="R12" s="624">
        <v>171517</v>
      </c>
      <c r="S12" s="625"/>
      <c r="T12" s="625"/>
      <c r="U12" s="625"/>
      <c r="V12" s="625"/>
      <c r="W12" s="625"/>
      <c r="X12" s="625"/>
      <c r="Y12" s="626"/>
      <c r="Z12" s="627">
        <v>0.7</v>
      </c>
      <c r="AA12" s="627"/>
      <c r="AB12" s="627"/>
      <c r="AC12" s="627"/>
      <c r="AD12" s="628">
        <v>171517</v>
      </c>
      <c r="AE12" s="628"/>
      <c r="AF12" s="628"/>
      <c r="AG12" s="628"/>
      <c r="AH12" s="628"/>
      <c r="AI12" s="628"/>
      <c r="AJ12" s="628"/>
      <c r="AK12" s="628"/>
      <c r="AL12" s="629">
        <v>3.1</v>
      </c>
      <c r="AM12" s="630"/>
      <c r="AN12" s="630"/>
      <c r="AO12" s="631"/>
      <c r="AP12" s="621" t="s">
        <v>247</v>
      </c>
      <c r="AQ12" s="622"/>
      <c r="AR12" s="622"/>
      <c r="AS12" s="622"/>
      <c r="AT12" s="622"/>
      <c r="AU12" s="622"/>
      <c r="AV12" s="622"/>
      <c r="AW12" s="622"/>
      <c r="AX12" s="622"/>
      <c r="AY12" s="622"/>
      <c r="AZ12" s="622"/>
      <c r="BA12" s="622"/>
      <c r="BB12" s="622"/>
      <c r="BC12" s="622"/>
      <c r="BD12" s="622"/>
      <c r="BE12" s="622"/>
      <c r="BF12" s="623"/>
      <c r="BG12" s="624">
        <v>309306</v>
      </c>
      <c r="BH12" s="625"/>
      <c r="BI12" s="625"/>
      <c r="BJ12" s="625"/>
      <c r="BK12" s="625"/>
      <c r="BL12" s="625"/>
      <c r="BM12" s="625"/>
      <c r="BN12" s="626"/>
      <c r="BO12" s="627">
        <v>43.5</v>
      </c>
      <c r="BP12" s="627"/>
      <c r="BQ12" s="627"/>
      <c r="BR12" s="627"/>
      <c r="BS12" s="633" t="s">
        <v>235</v>
      </c>
      <c r="BT12" s="625"/>
      <c r="BU12" s="625"/>
      <c r="BV12" s="625"/>
      <c r="BW12" s="625"/>
      <c r="BX12" s="625"/>
      <c r="BY12" s="625"/>
      <c r="BZ12" s="625"/>
      <c r="CA12" s="625"/>
      <c r="CB12" s="634"/>
      <c r="CD12" s="639" t="s">
        <v>248</v>
      </c>
      <c r="CE12" s="640"/>
      <c r="CF12" s="640"/>
      <c r="CG12" s="640"/>
      <c r="CH12" s="640"/>
      <c r="CI12" s="640"/>
      <c r="CJ12" s="640"/>
      <c r="CK12" s="640"/>
      <c r="CL12" s="640"/>
      <c r="CM12" s="640"/>
      <c r="CN12" s="640"/>
      <c r="CO12" s="640"/>
      <c r="CP12" s="640"/>
      <c r="CQ12" s="641"/>
      <c r="CR12" s="624">
        <v>459914</v>
      </c>
      <c r="CS12" s="625"/>
      <c r="CT12" s="625"/>
      <c r="CU12" s="625"/>
      <c r="CV12" s="625"/>
      <c r="CW12" s="625"/>
      <c r="CX12" s="625"/>
      <c r="CY12" s="626"/>
      <c r="CZ12" s="627">
        <v>2.1</v>
      </c>
      <c r="DA12" s="627"/>
      <c r="DB12" s="627"/>
      <c r="DC12" s="627"/>
      <c r="DD12" s="633">
        <v>14332</v>
      </c>
      <c r="DE12" s="625"/>
      <c r="DF12" s="625"/>
      <c r="DG12" s="625"/>
      <c r="DH12" s="625"/>
      <c r="DI12" s="625"/>
      <c r="DJ12" s="625"/>
      <c r="DK12" s="625"/>
      <c r="DL12" s="625"/>
      <c r="DM12" s="625"/>
      <c r="DN12" s="625"/>
      <c r="DO12" s="625"/>
      <c r="DP12" s="626"/>
      <c r="DQ12" s="633">
        <v>134961</v>
      </c>
      <c r="DR12" s="625"/>
      <c r="DS12" s="625"/>
      <c r="DT12" s="625"/>
      <c r="DU12" s="625"/>
      <c r="DV12" s="625"/>
      <c r="DW12" s="625"/>
      <c r="DX12" s="625"/>
      <c r="DY12" s="625"/>
      <c r="DZ12" s="625"/>
      <c r="EA12" s="625"/>
      <c r="EB12" s="625"/>
      <c r="EC12" s="634"/>
    </row>
    <row r="13" spans="2:143" ht="11.25" customHeight="1">
      <c r="B13" s="621" t="s">
        <v>249</v>
      </c>
      <c r="C13" s="622"/>
      <c r="D13" s="622"/>
      <c r="E13" s="622"/>
      <c r="F13" s="622"/>
      <c r="G13" s="622"/>
      <c r="H13" s="622"/>
      <c r="I13" s="622"/>
      <c r="J13" s="622"/>
      <c r="K13" s="622"/>
      <c r="L13" s="622"/>
      <c r="M13" s="622"/>
      <c r="N13" s="622"/>
      <c r="O13" s="622"/>
      <c r="P13" s="622"/>
      <c r="Q13" s="623"/>
      <c r="R13" s="624" t="s">
        <v>121</v>
      </c>
      <c r="S13" s="625"/>
      <c r="T13" s="625"/>
      <c r="U13" s="625"/>
      <c r="V13" s="625"/>
      <c r="W13" s="625"/>
      <c r="X13" s="625"/>
      <c r="Y13" s="626"/>
      <c r="Z13" s="627" t="s">
        <v>235</v>
      </c>
      <c r="AA13" s="627"/>
      <c r="AB13" s="627"/>
      <c r="AC13" s="627"/>
      <c r="AD13" s="628" t="s">
        <v>121</v>
      </c>
      <c r="AE13" s="628"/>
      <c r="AF13" s="628"/>
      <c r="AG13" s="628"/>
      <c r="AH13" s="628"/>
      <c r="AI13" s="628"/>
      <c r="AJ13" s="628"/>
      <c r="AK13" s="628"/>
      <c r="AL13" s="629" t="s">
        <v>121</v>
      </c>
      <c r="AM13" s="630"/>
      <c r="AN13" s="630"/>
      <c r="AO13" s="631"/>
      <c r="AP13" s="621" t="s">
        <v>250</v>
      </c>
      <c r="AQ13" s="622"/>
      <c r="AR13" s="622"/>
      <c r="AS13" s="622"/>
      <c r="AT13" s="622"/>
      <c r="AU13" s="622"/>
      <c r="AV13" s="622"/>
      <c r="AW13" s="622"/>
      <c r="AX13" s="622"/>
      <c r="AY13" s="622"/>
      <c r="AZ13" s="622"/>
      <c r="BA13" s="622"/>
      <c r="BB13" s="622"/>
      <c r="BC13" s="622"/>
      <c r="BD13" s="622"/>
      <c r="BE13" s="622"/>
      <c r="BF13" s="623"/>
      <c r="BG13" s="624">
        <v>302013</v>
      </c>
      <c r="BH13" s="625"/>
      <c r="BI13" s="625"/>
      <c r="BJ13" s="625"/>
      <c r="BK13" s="625"/>
      <c r="BL13" s="625"/>
      <c r="BM13" s="625"/>
      <c r="BN13" s="626"/>
      <c r="BO13" s="627">
        <v>42.5</v>
      </c>
      <c r="BP13" s="627"/>
      <c r="BQ13" s="627"/>
      <c r="BR13" s="627"/>
      <c r="BS13" s="633" t="s">
        <v>121</v>
      </c>
      <c r="BT13" s="625"/>
      <c r="BU13" s="625"/>
      <c r="BV13" s="625"/>
      <c r="BW13" s="625"/>
      <c r="BX13" s="625"/>
      <c r="BY13" s="625"/>
      <c r="BZ13" s="625"/>
      <c r="CA13" s="625"/>
      <c r="CB13" s="634"/>
      <c r="CD13" s="639" t="s">
        <v>251</v>
      </c>
      <c r="CE13" s="640"/>
      <c r="CF13" s="640"/>
      <c r="CG13" s="640"/>
      <c r="CH13" s="640"/>
      <c r="CI13" s="640"/>
      <c r="CJ13" s="640"/>
      <c r="CK13" s="640"/>
      <c r="CL13" s="640"/>
      <c r="CM13" s="640"/>
      <c r="CN13" s="640"/>
      <c r="CO13" s="640"/>
      <c r="CP13" s="640"/>
      <c r="CQ13" s="641"/>
      <c r="CR13" s="624">
        <v>996373</v>
      </c>
      <c r="CS13" s="625"/>
      <c r="CT13" s="625"/>
      <c r="CU13" s="625"/>
      <c r="CV13" s="625"/>
      <c r="CW13" s="625"/>
      <c r="CX13" s="625"/>
      <c r="CY13" s="626"/>
      <c r="CZ13" s="627">
        <v>4.5999999999999996</v>
      </c>
      <c r="DA13" s="627"/>
      <c r="DB13" s="627"/>
      <c r="DC13" s="627"/>
      <c r="DD13" s="633">
        <v>660162</v>
      </c>
      <c r="DE13" s="625"/>
      <c r="DF13" s="625"/>
      <c r="DG13" s="625"/>
      <c r="DH13" s="625"/>
      <c r="DI13" s="625"/>
      <c r="DJ13" s="625"/>
      <c r="DK13" s="625"/>
      <c r="DL13" s="625"/>
      <c r="DM13" s="625"/>
      <c r="DN13" s="625"/>
      <c r="DO13" s="625"/>
      <c r="DP13" s="626"/>
      <c r="DQ13" s="633">
        <v>390257</v>
      </c>
      <c r="DR13" s="625"/>
      <c r="DS13" s="625"/>
      <c r="DT13" s="625"/>
      <c r="DU13" s="625"/>
      <c r="DV13" s="625"/>
      <c r="DW13" s="625"/>
      <c r="DX13" s="625"/>
      <c r="DY13" s="625"/>
      <c r="DZ13" s="625"/>
      <c r="EA13" s="625"/>
      <c r="EB13" s="625"/>
      <c r="EC13" s="634"/>
    </row>
    <row r="14" spans="2:143" ht="11.25" customHeight="1">
      <c r="B14" s="621" t="s">
        <v>252</v>
      </c>
      <c r="C14" s="622"/>
      <c r="D14" s="622"/>
      <c r="E14" s="622"/>
      <c r="F14" s="622"/>
      <c r="G14" s="622"/>
      <c r="H14" s="622"/>
      <c r="I14" s="622"/>
      <c r="J14" s="622"/>
      <c r="K14" s="622"/>
      <c r="L14" s="622"/>
      <c r="M14" s="622"/>
      <c r="N14" s="622"/>
      <c r="O14" s="622"/>
      <c r="P14" s="622"/>
      <c r="Q14" s="623"/>
      <c r="R14" s="624" t="s">
        <v>235</v>
      </c>
      <c r="S14" s="625"/>
      <c r="T14" s="625"/>
      <c r="U14" s="625"/>
      <c r="V14" s="625"/>
      <c r="W14" s="625"/>
      <c r="X14" s="625"/>
      <c r="Y14" s="626"/>
      <c r="Z14" s="627" t="s">
        <v>121</v>
      </c>
      <c r="AA14" s="627"/>
      <c r="AB14" s="627"/>
      <c r="AC14" s="627"/>
      <c r="AD14" s="628" t="s">
        <v>235</v>
      </c>
      <c r="AE14" s="628"/>
      <c r="AF14" s="628"/>
      <c r="AG14" s="628"/>
      <c r="AH14" s="628"/>
      <c r="AI14" s="628"/>
      <c r="AJ14" s="628"/>
      <c r="AK14" s="628"/>
      <c r="AL14" s="629" t="s">
        <v>235</v>
      </c>
      <c r="AM14" s="630"/>
      <c r="AN14" s="630"/>
      <c r="AO14" s="631"/>
      <c r="AP14" s="621" t="s">
        <v>253</v>
      </c>
      <c r="AQ14" s="622"/>
      <c r="AR14" s="622"/>
      <c r="AS14" s="622"/>
      <c r="AT14" s="622"/>
      <c r="AU14" s="622"/>
      <c r="AV14" s="622"/>
      <c r="AW14" s="622"/>
      <c r="AX14" s="622"/>
      <c r="AY14" s="622"/>
      <c r="AZ14" s="622"/>
      <c r="BA14" s="622"/>
      <c r="BB14" s="622"/>
      <c r="BC14" s="622"/>
      <c r="BD14" s="622"/>
      <c r="BE14" s="622"/>
      <c r="BF14" s="623"/>
      <c r="BG14" s="624">
        <v>32176</v>
      </c>
      <c r="BH14" s="625"/>
      <c r="BI14" s="625"/>
      <c r="BJ14" s="625"/>
      <c r="BK14" s="625"/>
      <c r="BL14" s="625"/>
      <c r="BM14" s="625"/>
      <c r="BN14" s="626"/>
      <c r="BO14" s="627">
        <v>4.5</v>
      </c>
      <c r="BP14" s="627"/>
      <c r="BQ14" s="627"/>
      <c r="BR14" s="627"/>
      <c r="BS14" s="633" t="s">
        <v>121</v>
      </c>
      <c r="BT14" s="625"/>
      <c r="BU14" s="625"/>
      <c r="BV14" s="625"/>
      <c r="BW14" s="625"/>
      <c r="BX14" s="625"/>
      <c r="BY14" s="625"/>
      <c r="BZ14" s="625"/>
      <c r="CA14" s="625"/>
      <c r="CB14" s="634"/>
      <c r="CD14" s="639" t="s">
        <v>254</v>
      </c>
      <c r="CE14" s="640"/>
      <c r="CF14" s="640"/>
      <c r="CG14" s="640"/>
      <c r="CH14" s="640"/>
      <c r="CI14" s="640"/>
      <c r="CJ14" s="640"/>
      <c r="CK14" s="640"/>
      <c r="CL14" s="640"/>
      <c r="CM14" s="640"/>
      <c r="CN14" s="640"/>
      <c r="CO14" s="640"/>
      <c r="CP14" s="640"/>
      <c r="CQ14" s="641"/>
      <c r="CR14" s="624">
        <v>427780</v>
      </c>
      <c r="CS14" s="625"/>
      <c r="CT14" s="625"/>
      <c r="CU14" s="625"/>
      <c r="CV14" s="625"/>
      <c r="CW14" s="625"/>
      <c r="CX14" s="625"/>
      <c r="CY14" s="626"/>
      <c r="CZ14" s="627">
        <v>2</v>
      </c>
      <c r="DA14" s="627"/>
      <c r="DB14" s="627"/>
      <c r="DC14" s="627"/>
      <c r="DD14" s="633">
        <v>65599</v>
      </c>
      <c r="DE14" s="625"/>
      <c r="DF14" s="625"/>
      <c r="DG14" s="625"/>
      <c r="DH14" s="625"/>
      <c r="DI14" s="625"/>
      <c r="DJ14" s="625"/>
      <c r="DK14" s="625"/>
      <c r="DL14" s="625"/>
      <c r="DM14" s="625"/>
      <c r="DN14" s="625"/>
      <c r="DO14" s="625"/>
      <c r="DP14" s="626"/>
      <c r="DQ14" s="633">
        <v>375410</v>
      </c>
      <c r="DR14" s="625"/>
      <c r="DS14" s="625"/>
      <c r="DT14" s="625"/>
      <c r="DU14" s="625"/>
      <c r="DV14" s="625"/>
      <c r="DW14" s="625"/>
      <c r="DX14" s="625"/>
      <c r="DY14" s="625"/>
      <c r="DZ14" s="625"/>
      <c r="EA14" s="625"/>
      <c r="EB14" s="625"/>
      <c r="EC14" s="634"/>
    </row>
    <row r="15" spans="2:143" ht="11.25" customHeight="1">
      <c r="B15" s="621" t="s">
        <v>255</v>
      </c>
      <c r="C15" s="622"/>
      <c r="D15" s="622"/>
      <c r="E15" s="622"/>
      <c r="F15" s="622"/>
      <c r="G15" s="622"/>
      <c r="H15" s="622"/>
      <c r="I15" s="622"/>
      <c r="J15" s="622"/>
      <c r="K15" s="622"/>
      <c r="L15" s="622"/>
      <c r="M15" s="622"/>
      <c r="N15" s="622"/>
      <c r="O15" s="622"/>
      <c r="P15" s="622"/>
      <c r="Q15" s="623"/>
      <c r="R15" s="624">
        <v>14416</v>
      </c>
      <c r="S15" s="625"/>
      <c r="T15" s="625"/>
      <c r="U15" s="625"/>
      <c r="V15" s="625"/>
      <c r="W15" s="625"/>
      <c r="X15" s="625"/>
      <c r="Y15" s="626"/>
      <c r="Z15" s="627">
        <v>0.1</v>
      </c>
      <c r="AA15" s="627"/>
      <c r="AB15" s="627"/>
      <c r="AC15" s="627"/>
      <c r="AD15" s="628">
        <v>14416</v>
      </c>
      <c r="AE15" s="628"/>
      <c r="AF15" s="628"/>
      <c r="AG15" s="628"/>
      <c r="AH15" s="628"/>
      <c r="AI15" s="628"/>
      <c r="AJ15" s="628"/>
      <c r="AK15" s="628"/>
      <c r="AL15" s="629">
        <v>0.3</v>
      </c>
      <c r="AM15" s="630"/>
      <c r="AN15" s="630"/>
      <c r="AO15" s="631"/>
      <c r="AP15" s="621" t="s">
        <v>256</v>
      </c>
      <c r="AQ15" s="622"/>
      <c r="AR15" s="622"/>
      <c r="AS15" s="622"/>
      <c r="AT15" s="622"/>
      <c r="AU15" s="622"/>
      <c r="AV15" s="622"/>
      <c r="AW15" s="622"/>
      <c r="AX15" s="622"/>
      <c r="AY15" s="622"/>
      <c r="AZ15" s="622"/>
      <c r="BA15" s="622"/>
      <c r="BB15" s="622"/>
      <c r="BC15" s="622"/>
      <c r="BD15" s="622"/>
      <c r="BE15" s="622"/>
      <c r="BF15" s="623"/>
      <c r="BG15" s="624">
        <v>66892</v>
      </c>
      <c r="BH15" s="625"/>
      <c r="BI15" s="625"/>
      <c r="BJ15" s="625"/>
      <c r="BK15" s="625"/>
      <c r="BL15" s="625"/>
      <c r="BM15" s="625"/>
      <c r="BN15" s="626"/>
      <c r="BO15" s="627">
        <v>9.4</v>
      </c>
      <c r="BP15" s="627"/>
      <c r="BQ15" s="627"/>
      <c r="BR15" s="627"/>
      <c r="BS15" s="633" t="s">
        <v>121</v>
      </c>
      <c r="BT15" s="625"/>
      <c r="BU15" s="625"/>
      <c r="BV15" s="625"/>
      <c r="BW15" s="625"/>
      <c r="BX15" s="625"/>
      <c r="BY15" s="625"/>
      <c r="BZ15" s="625"/>
      <c r="CA15" s="625"/>
      <c r="CB15" s="634"/>
      <c r="CD15" s="639" t="s">
        <v>257</v>
      </c>
      <c r="CE15" s="640"/>
      <c r="CF15" s="640"/>
      <c r="CG15" s="640"/>
      <c r="CH15" s="640"/>
      <c r="CI15" s="640"/>
      <c r="CJ15" s="640"/>
      <c r="CK15" s="640"/>
      <c r="CL15" s="640"/>
      <c r="CM15" s="640"/>
      <c r="CN15" s="640"/>
      <c r="CO15" s="640"/>
      <c r="CP15" s="640"/>
      <c r="CQ15" s="641"/>
      <c r="CR15" s="624">
        <v>700022</v>
      </c>
      <c r="CS15" s="625"/>
      <c r="CT15" s="625"/>
      <c r="CU15" s="625"/>
      <c r="CV15" s="625"/>
      <c r="CW15" s="625"/>
      <c r="CX15" s="625"/>
      <c r="CY15" s="626"/>
      <c r="CZ15" s="627">
        <v>3.3</v>
      </c>
      <c r="DA15" s="627"/>
      <c r="DB15" s="627"/>
      <c r="DC15" s="627"/>
      <c r="DD15" s="633">
        <v>69820</v>
      </c>
      <c r="DE15" s="625"/>
      <c r="DF15" s="625"/>
      <c r="DG15" s="625"/>
      <c r="DH15" s="625"/>
      <c r="DI15" s="625"/>
      <c r="DJ15" s="625"/>
      <c r="DK15" s="625"/>
      <c r="DL15" s="625"/>
      <c r="DM15" s="625"/>
      <c r="DN15" s="625"/>
      <c r="DO15" s="625"/>
      <c r="DP15" s="626"/>
      <c r="DQ15" s="633">
        <v>597162</v>
      </c>
      <c r="DR15" s="625"/>
      <c r="DS15" s="625"/>
      <c r="DT15" s="625"/>
      <c r="DU15" s="625"/>
      <c r="DV15" s="625"/>
      <c r="DW15" s="625"/>
      <c r="DX15" s="625"/>
      <c r="DY15" s="625"/>
      <c r="DZ15" s="625"/>
      <c r="EA15" s="625"/>
      <c r="EB15" s="625"/>
      <c r="EC15" s="634"/>
    </row>
    <row r="16" spans="2:143" ht="11.25" customHeight="1">
      <c r="B16" s="621" t="s">
        <v>258</v>
      </c>
      <c r="C16" s="622"/>
      <c r="D16" s="622"/>
      <c r="E16" s="622"/>
      <c r="F16" s="622"/>
      <c r="G16" s="622"/>
      <c r="H16" s="622"/>
      <c r="I16" s="622"/>
      <c r="J16" s="622"/>
      <c r="K16" s="622"/>
      <c r="L16" s="622"/>
      <c r="M16" s="622"/>
      <c r="N16" s="622"/>
      <c r="O16" s="622"/>
      <c r="P16" s="622"/>
      <c r="Q16" s="623"/>
      <c r="R16" s="624" t="s">
        <v>235</v>
      </c>
      <c r="S16" s="625"/>
      <c r="T16" s="625"/>
      <c r="U16" s="625"/>
      <c r="V16" s="625"/>
      <c r="W16" s="625"/>
      <c r="X16" s="625"/>
      <c r="Y16" s="626"/>
      <c r="Z16" s="627" t="s">
        <v>121</v>
      </c>
      <c r="AA16" s="627"/>
      <c r="AB16" s="627"/>
      <c r="AC16" s="627"/>
      <c r="AD16" s="628" t="s">
        <v>121</v>
      </c>
      <c r="AE16" s="628"/>
      <c r="AF16" s="628"/>
      <c r="AG16" s="628"/>
      <c r="AH16" s="628"/>
      <c r="AI16" s="628"/>
      <c r="AJ16" s="628"/>
      <c r="AK16" s="628"/>
      <c r="AL16" s="629" t="s">
        <v>121</v>
      </c>
      <c r="AM16" s="630"/>
      <c r="AN16" s="630"/>
      <c r="AO16" s="631"/>
      <c r="AP16" s="621" t="s">
        <v>259</v>
      </c>
      <c r="AQ16" s="622"/>
      <c r="AR16" s="622"/>
      <c r="AS16" s="622"/>
      <c r="AT16" s="622"/>
      <c r="AU16" s="622"/>
      <c r="AV16" s="622"/>
      <c r="AW16" s="622"/>
      <c r="AX16" s="622"/>
      <c r="AY16" s="622"/>
      <c r="AZ16" s="622"/>
      <c r="BA16" s="622"/>
      <c r="BB16" s="622"/>
      <c r="BC16" s="622"/>
      <c r="BD16" s="622"/>
      <c r="BE16" s="622"/>
      <c r="BF16" s="623"/>
      <c r="BG16" s="624" t="s">
        <v>235</v>
      </c>
      <c r="BH16" s="625"/>
      <c r="BI16" s="625"/>
      <c r="BJ16" s="625"/>
      <c r="BK16" s="625"/>
      <c r="BL16" s="625"/>
      <c r="BM16" s="625"/>
      <c r="BN16" s="626"/>
      <c r="BO16" s="627" t="s">
        <v>121</v>
      </c>
      <c r="BP16" s="627"/>
      <c r="BQ16" s="627"/>
      <c r="BR16" s="627"/>
      <c r="BS16" s="633" t="s">
        <v>235</v>
      </c>
      <c r="BT16" s="625"/>
      <c r="BU16" s="625"/>
      <c r="BV16" s="625"/>
      <c r="BW16" s="625"/>
      <c r="BX16" s="625"/>
      <c r="BY16" s="625"/>
      <c r="BZ16" s="625"/>
      <c r="CA16" s="625"/>
      <c r="CB16" s="634"/>
      <c r="CD16" s="639" t="s">
        <v>260</v>
      </c>
      <c r="CE16" s="640"/>
      <c r="CF16" s="640"/>
      <c r="CG16" s="640"/>
      <c r="CH16" s="640"/>
      <c r="CI16" s="640"/>
      <c r="CJ16" s="640"/>
      <c r="CK16" s="640"/>
      <c r="CL16" s="640"/>
      <c r="CM16" s="640"/>
      <c r="CN16" s="640"/>
      <c r="CO16" s="640"/>
      <c r="CP16" s="640"/>
      <c r="CQ16" s="641"/>
      <c r="CR16" s="624">
        <v>4811862</v>
      </c>
      <c r="CS16" s="625"/>
      <c r="CT16" s="625"/>
      <c r="CU16" s="625"/>
      <c r="CV16" s="625"/>
      <c r="CW16" s="625"/>
      <c r="CX16" s="625"/>
      <c r="CY16" s="626"/>
      <c r="CZ16" s="627">
        <v>22.4</v>
      </c>
      <c r="DA16" s="627"/>
      <c r="DB16" s="627"/>
      <c r="DC16" s="627"/>
      <c r="DD16" s="633" t="s">
        <v>121</v>
      </c>
      <c r="DE16" s="625"/>
      <c r="DF16" s="625"/>
      <c r="DG16" s="625"/>
      <c r="DH16" s="625"/>
      <c r="DI16" s="625"/>
      <c r="DJ16" s="625"/>
      <c r="DK16" s="625"/>
      <c r="DL16" s="625"/>
      <c r="DM16" s="625"/>
      <c r="DN16" s="625"/>
      <c r="DO16" s="625"/>
      <c r="DP16" s="626"/>
      <c r="DQ16" s="633">
        <v>601619</v>
      </c>
      <c r="DR16" s="625"/>
      <c r="DS16" s="625"/>
      <c r="DT16" s="625"/>
      <c r="DU16" s="625"/>
      <c r="DV16" s="625"/>
      <c r="DW16" s="625"/>
      <c r="DX16" s="625"/>
      <c r="DY16" s="625"/>
      <c r="DZ16" s="625"/>
      <c r="EA16" s="625"/>
      <c r="EB16" s="625"/>
      <c r="EC16" s="634"/>
    </row>
    <row r="17" spans="2:133" ht="11.25" customHeight="1">
      <c r="B17" s="621" t="s">
        <v>261</v>
      </c>
      <c r="C17" s="622"/>
      <c r="D17" s="622"/>
      <c r="E17" s="622"/>
      <c r="F17" s="622"/>
      <c r="G17" s="622"/>
      <c r="H17" s="622"/>
      <c r="I17" s="622"/>
      <c r="J17" s="622"/>
      <c r="K17" s="622"/>
      <c r="L17" s="622"/>
      <c r="M17" s="622"/>
      <c r="N17" s="622"/>
      <c r="O17" s="622"/>
      <c r="P17" s="622"/>
      <c r="Q17" s="623"/>
      <c r="R17" s="624">
        <v>1564</v>
      </c>
      <c r="S17" s="625"/>
      <c r="T17" s="625"/>
      <c r="U17" s="625"/>
      <c r="V17" s="625"/>
      <c r="W17" s="625"/>
      <c r="X17" s="625"/>
      <c r="Y17" s="626"/>
      <c r="Z17" s="627">
        <v>0</v>
      </c>
      <c r="AA17" s="627"/>
      <c r="AB17" s="627"/>
      <c r="AC17" s="627"/>
      <c r="AD17" s="628">
        <v>1564</v>
      </c>
      <c r="AE17" s="628"/>
      <c r="AF17" s="628"/>
      <c r="AG17" s="628"/>
      <c r="AH17" s="628"/>
      <c r="AI17" s="628"/>
      <c r="AJ17" s="628"/>
      <c r="AK17" s="628"/>
      <c r="AL17" s="629">
        <v>0</v>
      </c>
      <c r="AM17" s="630"/>
      <c r="AN17" s="630"/>
      <c r="AO17" s="631"/>
      <c r="AP17" s="621" t="s">
        <v>262</v>
      </c>
      <c r="AQ17" s="622"/>
      <c r="AR17" s="622"/>
      <c r="AS17" s="622"/>
      <c r="AT17" s="622"/>
      <c r="AU17" s="622"/>
      <c r="AV17" s="622"/>
      <c r="AW17" s="622"/>
      <c r="AX17" s="622"/>
      <c r="AY17" s="622"/>
      <c r="AZ17" s="622"/>
      <c r="BA17" s="622"/>
      <c r="BB17" s="622"/>
      <c r="BC17" s="622"/>
      <c r="BD17" s="622"/>
      <c r="BE17" s="622"/>
      <c r="BF17" s="623"/>
      <c r="BG17" s="624" t="s">
        <v>121</v>
      </c>
      <c r="BH17" s="625"/>
      <c r="BI17" s="625"/>
      <c r="BJ17" s="625"/>
      <c r="BK17" s="625"/>
      <c r="BL17" s="625"/>
      <c r="BM17" s="625"/>
      <c r="BN17" s="626"/>
      <c r="BO17" s="627" t="s">
        <v>235</v>
      </c>
      <c r="BP17" s="627"/>
      <c r="BQ17" s="627"/>
      <c r="BR17" s="627"/>
      <c r="BS17" s="633" t="s">
        <v>235</v>
      </c>
      <c r="BT17" s="625"/>
      <c r="BU17" s="625"/>
      <c r="BV17" s="625"/>
      <c r="BW17" s="625"/>
      <c r="BX17" s="625"/>
      <c r="BY17" s="625"/>
      <c r="BZ17" s="625"/>
      <c r="CA17" s="625"/>
      <c r="CB17" s="634"/>
      <c r="CD17" s="639" t="s">
        <v>263</v>
      </c>
      <c r="CE17" s="640"/>
      <c r="CF17" s="640"/>
      <c r="CG17" s="640"/>
      <c r="CH17" s="640"/>
      <c r="CI17" s="640"/>
      <c r="CJ17" s="640"/>
      <c r="CK17" s="640"/>
      <c r="CL17" s="640"/>
      <c r="CM17" s="640"/>
      <c r="CN17" s="640"/>
      <c r="CO17" s="640"/>
      <c r="CP17" s="640"/>
      <c r="CQ17" s="641"/>
      <c r="CR17" s="624">
        <v>1406355</v>
      </c>
      <c r="CS17" s="625"/>
      <c r="CT17" s="625"/>
      <c r="CU17" s="625"/>
      <c r="CV17" s="625"/>
      <c r="CW17" s="625"/>
      <c r="CX17" s="625"/>
      <c r="CY17" s="626"/>
      <c r="CZ17" s="627">
        <v>6.5</v>
      </c>
      <c r="DA17" s="627"/>
      <c r="DB17" s="627"/>
      <c r="DC17" s="627"/>
      <c r="DD17" s="633" t="s">
        <v>121</v>
      </c>
      <c r="DE17" s="625"/>
      <c r="DF17" s="625"/>
      <c r="DG17" s="625"/>
      <c r="DH17" s="625"/>
      <c r="DI17" s="625"/>
      <c r="DJ17" s="625"/>
      <c r="DK17" s="625"/>
      <c r="DL17" s="625"/>
      <c r="DM17" s="625"/>
      <c r="DN17" s="625"/>
      <c r="DO17" s="625"/>
      <c r="DP17" s="626"/>
      <c r="DQ17" s="633">
        <v>1395900</v>
      </c>
      <c r="DR17" s="625"/>
      <c r="DS17" s="625"/>
      <c r="DT17" s="625"/>
      <c r="DU17" s="625"/>
      <c r="DV17" s="625"/>
      <c r="DW17" s="625"/>
      <c r="DX17" s="625"/>
      <c r="DY17" s="625"/>
      <c r="DZ17" s="625"/>
      <c r="EA17" s="625"/>
      <c r="EB17" s="625"/>
      <c r="EC17" s="634"/>
    </row>
    <row r="18" spans="2:133" ht="11.25" customHeight="1">
      <c r="B18" s="621" t="s">
        <v>264</v>
      </c>
      <c r="C18" s="622"/>
      <c r="D18" s="622"/>
      <c r="E18" s="622"/>
      <c r="F18" s="622"/>
      <c r="G18" s="622"/>
      <c r="H18" s="622"/>
      <c r="I18" s="622"/>
      <c r="J18" s="622"/>
      <c r="K18" s="622"/>
      <c r="L18" s="622"/>
      <c r="M18" s="622"/>
      <c r="N18" s="622"/>
      <c r="O18" s="622"/>
      <c r="P18" s="622"/>
      <c r="Q18" s="623"/>
      <c r="R18" s="624">
        <v>5495393</v>
      </c>
      <c r="S18" s="625"/>
      <c r="T18" s="625"/>
      <c r="U18" s="625"/>
      <c r="V18" s="625"/>
      <c r="W18" s="625"/>
      <c r="X18" s="625"/>
      <c r="Y18" s="626"/>
      <c r="Z18" s="627">
        <v>23.6</v>
      </c>
      <c r="AA18" s="627"/>
      <c r="AB18" s="627"/>
      <c r="AC18" s="627"/>
      <c r="AD18" s="628">
        <v>4437788</v>
      </c>
      <c r="AE18" s="628"/>
      <c r="AF18" s="628"/>
      <c r="AG18" s="628"/>
      <c r="AH18" s="628"/>
      <c r="AI18" s="628"/>
      <c r="AJ18" s="628"/>
      <c r="AK18" s="628"/>
      <c r="AL18" s="629">
        <v>81</v>
      </c>
      <c r="AM18" s="630"/>
      <c r="AN18" s="630"/>
      <c r="AO18" s="631"/>
      <c r="AP18" s="621" t="s">
        <v>265</v>
      </c>
      <c r="AQ18" s="622"/>
      <c r="AR18" s="622"/>
      <c r="AS18" s="622"/>
      <c r="AT18" s="622"/>
      <c r="AU18" s="622"/>
      <c r="AV18" s="622"/>
      <c r="AW18" s="622"/>
      <c r="AX18" s="622"/>
      <c r="AY18" s="622"/>
      <c r="AZ18" s="622"/>
      <c r="BA18" s="622"/>
      <c r="BB18" s="622"/>
      <c r="BC18" s="622"/>
      <c r="BD18" s="622"/>
      <c r="BE18" s="622"/>
      <c r="BF18" s="623"/>
      <c r="BG18" s="624" t="s">
        <v>235</v>
      </c>
      <c r="BH18" s="625"/>
      <c r="BI18" s="625"/>
      <c r="BJ18" s="625"/>
      <c r="BK18" s="625"/>
      <c r="BL18" s="625"/>
      <c r="BM18" s="625"/>
      <c r="BN18" s="626"/>
      <c r="BO18" s="627" t="s">
        <v>121</v>
      </c>
      <c r="BP18" s="627"/>
      <c r="BQ18" s="627"/>
      <c r="BR18" s="627"/>
      <c r="BS18" s="633" t="s">
        <v>121</v>
      </c>
      <c r="BT18" s="625"/>
      <c r="BU18" s="625"/>
      <c r="BV18" s="625"/>
      <c r="BW18" s="625"/>
      <c r="BX18" s="625"/>
      <c r="BY18" s="625"/>
      <c r="BZ18" s="625"/>
      <c r="CA18" s="625"/>
      <c r="CB18" s="634"/>
      <c r="CD18" s="639" t="s">
        <v>266</v>
      </c>
      <c r="CE18" s="640"/>
      <c r="CF18" s="640"/>
      <c r="CG18" s="640"/>
      <c r="CH18" s="640"/>
      <c r="CI18" s="640"/>
      <c r="CJ18" s="640"/>
      <c r="CK18" s="640"/>
      <c r="CL18" s="640"/>
      <c r="CM18" s="640"/>
      <c r="CN18" s="640"/>
      <c r="CO18" s="640"/>
      <c r="CP18" s="640"/>
      <c r="CQ18" s="641"/>
      <c r="CR18" s="624" t="s">
        <v>235</v>
      </c>
      <c r="CS18" s="625"/>
      <c r="CT18" s="625"/>
      <c r="CU18" s="625"/>
      <c r="CV18" s="625"/>
      <c r="CW18" s="625"/>
      <c r="CX18" s="625"/>
      <c r="CY18" s="626"/>
      <c r="CZ18" s="627" t="s">
        <v>235</v>
      </c>
      <c r="DA18" s="627"/>
      <c r="DB18" s="627"/>
      <c r="DC18" s="627"/>
      <c r="DD18" s="633" t="s">
        <v>235</v>
      </c>
      <c r="DE18" s="625"/>
      <c r="DF18" s="625"/>
      <c r="DG18" s="625"/>
      <c r="DH18" s="625"/>
      <c r="DI18" s="625"/>
      <c r="DJ18" s="625"/>
      <c r="DK18" s="625"/>
      <c r="DL18" s="625"/>
      <c r="DM18" s="625"/>
      <c r="DN18" s="625"/>
      <c r="DO18" s="625"/>
      <c r="DP18" s="626"/>
      <c r="DQ18" s="633" t="s">
        <v>121</v>
      </c>
      <c r="DR18" s="625"/>
      <c r="DS18" s="625"/>
      <c r="DT18" s="625"/>
      <c r="DU18" s="625"/>
      <c r="DV18" s="625"/>
      <c r="DW18" s="625"/>
      <c r="DX18" s="625"/>
      <c r="DY18" s="625"/>
      <c r="DZ18" s="625"/>
      <c r="EA18" s="625"/>
      <c r="EB18" s="625"/>
      <c r="EC18" s="634"/>
    </row>
    <row r="19" spans="2:133" ht="11.25" customHeight="1">
      <c r="B19" s="621" t="s">
        <v>267</v>
      </c>
      <c r="C19" s="622"/>
      <c r="D19" s="622"/>
      <c r="E19" s="622"/>
      <c r="F19" s="622"/>
      <c r="G19" s="622"/>
      <c r="H19" s="622"/>
      <c r="I19" s="622"/>
      <c r="J19" s="622"/>
      <c r="K19" s="622"/>
      <c r="L19" s="622"/>
      <c r="M19" s="622"/>
      <c r="N19" s="622"/>
      <c r="O19" s="622"/>
      <c r="P19" s="622"/>
      <c r="Q19" s="623"/>
      <c r="R19" s="624">
        <v>4437788</v>
      </c>
      <c r="S19" s="625"/>
      <c r="T19" s="625"/>
      <c r="U19" s="625"/>
      <c r="V19" s="625"/>
      <c r="W19" s="625"/>
      <c r="X19" s="625"/>
      <c r="Y19" s="626"/>
      <c r="Z19" s="627">
        <v>19.100000000000001</v>
      </c>
      <c r="AA19" s="627"/>
      <c r="AB19" s="627"/>
      <c r="AC19" s="627"/>
      <c r="AD19" s="628">
        <v>4437788</v>
      </c>
      <c r="AE19" s="628"/>
      <c r="AF19" s="628"/>
      <c r="AG19" s="628"/>
      <c r="AH19" s="628"/>
      <c r="AI19" s="628"/>
      <c r="AJ19" s="628"/>
      <c r="AK19" s="628"/>
      <c r="AL19" s="629">
        <v>81</v>
      </c>
      <c r="AM19" s="630"/>
      <c r="AN19" s="630"/>
      <c r="AO19" s="631"/>
      <c r="AP19" s="621" t="s">
        <v>268</v>
      </c>
      <c r="AQ19" s="622"/>
      <c r="AR19" s="622"/>
      <c r="AS19" s="622"/>
      <c r="AT19" s="622"/>
      <c r="AU19" s="622"/>
      <c r="AV19" s="622"/>
      <c r="AW19" s="622"/>
      <c r="AX19" s="622"/>
      <c r="AY19" s="622"/>
      <c r="AZ19" s="622"/>
      <c r="BA19" s="622"/>
      <c r="BB19" s="622"/>
      <c r="BC19" s="622"/>
      <c r="BD19" s="622"/>
      <c r="BE19" s="622"/>
      <c r="BF19" s="623"/>
      <c r="BG19" s="624" t="s">
        <v>235</v>
      </c>
      <c r="BH19" s="625"/>
      <c r="BI19" s="625"/>
      <c r="BJ19" s="625"/>
      <c r="BK19" s="625"/>
      <c r="BL19" s="625"/>
      <c r="BM19" s="625"/>
      <c r="BN19" s="626"/>
      <c r="BO19" s="627" t="s">
        <v>235</v>
      </c>
      <c r="BP19" s="627"/>
      <c r="BQ19" s="627"/>
      <c r="BR19" s="627"/>
      <c r="BS19" s="633" t="s">
        <v>235</v>
      </c>
      <c r="BT19" s="625"/>
      <c r="BU19" s="625"/>
      <c r="BV19" s="625"/>
      <c r="BW19" s="625"/>
      <c r="BX19" s="625"/>
      <c r="BY19" s="625"/>
      <c r="BZ19" s="625"/>
      <c r="CA19" s="625"/>
      <c r="CB19" s="634"/>
      <c r="CD19" s="639" t="s">
        <v>269</v>
      </c>
      <c r="CE19" s="640"/>
      <c r="CF19" s="640"/>
      <c r="CG19" s="640"/>
      <c r="CH19" s="640"/>
      <c r="CI19" s="640"/>
      <c r="CJ19" s="640"/>
      <c r="CK19" s="640"/>
      <c r="CL19" s="640"/>
      <c r="CM19" s="640"/>
      <c r="CN19" s="640"/>
      <c r="CO19" s="640"/>
      <c r="CP19" s="640"/>
      <c r="CQ19" s="641"/>
      <c r="CR19" s="624" t="s">
        <v>121</v>
      </c>
      <c r="CS19" s="625"/>
      <c r="CT19" s="625"/>
      <c r="CU19" s="625"/>
      <c r="CV19" s="625"/>
      <c r="CW19" s="625"/>
      <c r="CX19" s="625"/>
      <c r="CY19" s="626"/>
      <c r="CZ19" s="627" t="s">
        <v>121</v>
      </c>
      <c r="DA19" s="627"/>
      <c r="DB19" s="627"/>
      <c r="DC19" s="627"/>
      <c r="DD19" s="633" t="s">
        <v>235</v>
      </c>
      <c r="DE19" s="625"/>
      <c r="DF19" s="625"/>
      <c r="DG19" s="625"/>
      <c r="DH19" s="625"/>
      <c r="DI19" s="625"/>
      <c r="DJ19" s="625"/>
      <c r="DK19" s="625"/>
      <c r="DL19" s="625"/>
      <c r="DM19" s="625"/>
      <c r="DN19" s="625"/>
      <c r="DO19" s="625"/>
      <c r="DP19" s="626"/>
      <c r="DQ19" s="633" t="s">
        <v>121</v>
      </c>
      <c r="DR19" s="625"/>
      <c r="DS19" s="625"/>
      <c r="DT19" s="625"/>
      <c r="DU19" s="625"/>
      <c r="DV19" s="625"/>
      <c r="DW19" s="625"/>
      <c r="DX19" s="625"/>
      <c r="DY19" s="625"/>
      <c r="DZ19" s="625"/>
      <c r="EA19" s="625"/>
      <c r="EB19" s="625"/>
      <c r="EC19" s="634"/>
    </row>
    <row r="20" spans="2:133" ht="11.25" customHeight="1">
      <c r="B20" s="621" t="s">
        <v>270</v>
      </c>
      <c r="C20" s="622"/>
      <c r="D20" s="622"/>
      <c r="E20" s="622"/>
      <c r="F20" s="622"/>
      <c r="G20" s="622"/>
      <c r="H20" s="622"/>
      <c r="I20" s="622"/>
      <c r="J20" s="622"/>
      <c r="K20" s="622"/>
      <c r="L20" s="622"/>
      <c r="M20" s="622"/>
      <c r="N20" s="622"/>
      <c r="O20" s="622"/>
      <c r="P20" s="622"/>
      <c r="Q20" s="623"/>
      <c r="R20" s="624">
        <v>975755</v>
      </c>
      <c r="S20" s="625"/>
      <c r="T20" s="625"/>
      <c r="U20" s="625"/>
      <c r="V20" s="625"/>
      <c r="W20" s="625"/>
      <c r="X20" s="625"/>
      <c r="Y20" s="626"/>
      <c r="Z20" s="627">
        <v>4.2</v>
      </c>
      <c r="AA20" s="627"/>
      <c r="AB20" s="627"/>
      <c r="AC20" s="627"/>
      <c r="AD20" s="628" t="s">
        <v>121</v>
      </c>
      <c r="AE20" s="628"/>
      <c r="AF20" s="628"/>
      <c r="AG20" s="628"/>
      <c r="AH20" s="628"/>
      <c r="AI20" s="628"/>
      <c r="AJ20" s="628"/>
      <c r="AK20" s="628"/>
      <c r="AL20" s="629" t="s">
        <v>235</v>
      </c>
      <c r="AM20" s="630"/>
      <c r="AN20" s="630"/>
      <c r="AO20" s="631"/>
      <c r="AP20" s="621" t="s">
        <v>271</v>
      </c>
      <c r="AQ20" s="622"/>
      <c r="AR20" s="622"/>
      <c r="AS20" s="622"/>
      <c r="AT20" s="622"/>
      <c r="AU20" s="622"/>
      <c r="AV20" s="622"/>
      <c r="AW20" s="622"/>
      <c r="AX20" s="622"/>
      <c r="AY20" s="622"/>
      <c r="AZ20" s="622"/>
      <c r="BA20" s="622"/>
      <c r="BB20" s="622"/>
      <c r="BC20" s="622"/>
      <c r="BD20" s="622"/>
      <c r="BE20" s="622"/>
      <c r="BF20" s="623"/>
      <c r="BG20" s="624" t="s">
        <v>121</v>
      </c>
      <c r="BH20" s="625"/>
      <c r="BI20" s="625"/>
      <c r="BJ20" s="625"/>
      <c r="BK20" s="625"/>
      <c r="BL20" s="625"/>
      <c r="BM20" s="625"/>
      <c r="BN20" s="626"/>
      <c r="BO20" s="627" t="s">
        <v>121</v>
      </c>
      <c r="BP20" s="627"/>
      <c r="BQ20" s="627"/>
      <c r="BR20" s="627"/>
      <c r="BS20" s="633" t="s">
        <v>235</v>
      </c>
      <c r="BT20" s="625"/>
      <c r="BU20" s="625"/>
      <c r="BV20" s="625"/>
      <c r="BW20" s="625"/>
      <c r="BX20" s="625"/>
      <c r="BY20" s="625"/>
      <c r="BZ20" s="625"/>
      <c r="CA20" s="625"/>
      <c r="CB20" s="634"/>
      <c r="CD20" s="639" t="s">
        <v>272</v>
      </c>
      <c r="CE20" s="640"/>
      <c r="CF20" s="640"/>
      <c r="CG20" s="640"/>
      <c r="CH20" s="640"/>
      <c r="CI20" s="640"/>
      <c r="CJ20" s="640"/>
      <c r="CK20" s="640"/>
      <c r="CL20" s="640"/>
      <c r="CM20" s="640"/>
      <c r="CN20" s="640"/>
      <c r="CO20" s="640"/>
      <c r="CP20" s="640"/>
      <c r="CQ20" s="641"/>
      <c r="CR20" s="624">
        <v>21481187</v>
      </c>
      <c r="CS20" s="625"/>
      <c r="CT20" s="625"/>
      <c r="CU20" s="625"/>
      <c r="CV20" s="625"/>
      <c r="CW20" s="625"/>
      <c r="CX20" s="625"/>
      <c r="CY20" s="626"/>
      <c r="CZ20" s="627">
        <v>100</v>
      </c>
      <c r="DA20" s="627"/>
      <c r="DB20" s="627"/>
      <c r="DC20" s="627"/>
      <c r="DD20" s="633">
        <v>5841779</v>
      </c>
      <c r="DE20" s="625"/>
      <c r="DF20" s="625"/>
      <c r="DG20" s="625"/>
      <c r="DH20" s="625"/>
      <c r="DI20" s="625"/>
      <c r="DJ20" s="625"/>
      <c r="DK20" s="625"/>
      <c r="DL20" s="625"/>
      <c r="DM20" s="625"/>
      <c r="DN20" s="625"/>
      <c r="DO20" s="625"/>
      <c r="DP20" s="626"/>
      <c r="DQ20" s="633">
        <v>7798129</v>
      </c>
      <c r="DR20" s="625"/>
      <c r="DS20" s="625"/>
      <c r="DT20" s="625"/>
      <c r="DU20" s="625"/>
      <c r="DV20" s="625"/>
      <c r="DW20" s="625"/>
      <c r="DX20" s="625"/>
      <c r="DY20" s="625"/>
      <c r="DZ20" s="625"/>
      <c r="EA20" s="625"/>
      <c r="EB20" s="625"/>
      <c r="EC20" s="634"/>
    </row>
    <row r="21" spans="2:133" ht="11.25" customHeight="1">
      <c r="B21" s="621" t="s">
        <v>273</v>
      </c>
      <c r="C21" s="622"/>
      <c r="D21" s="622"/>
      <c r="E21" s="622"/>
      <c r="F21" s="622"/>
      <c r="G21" s="622"/>
      <c r="H21" s="622"/>
      <c r="I21" s="622"/>
      <c r="J21" s="622"/>
      <c r="K21" s="622"/>
      <c r="L21" s="622"/>
      <c r="M21" s="622"/>
      <c r="N21" s="622"/>
      <c r="O21" s="622"/>
      <c r="P21" s="622"/>
      <c r="Q21" s="623"/>
      <c r="R21" s="624">
        <v>81850</v>
      </c>
      <c r="S21" s="625"/>
      <c r="T21" s="625"/>
      <c r="U21" s="625"/>
      <c r="V21" s="625"/>
      <c r="W21" s="625"/>
      <c r="X21" s="625"/>
      <c r="Y21" s="626"/>
      <c r="Z21" s="627">
        <v>0.4</v>
      </c>
      <c r="AA21" s="627"/>
      <c r="AB21" s="627"/>
      <c r="AC21" s="627"/>
      <c r="AD21" s="628" t="s">
        <v>235</v>
      </c>
      <c r="AE21" s="628"/>
      <c r="AF21" s="628"/>
      <c r="AG21" s="628"/>
      <c r="AH21" s="628"/>
      <c r="AI21" s="628"/>
      <c r="AJ21" s="628"/>
      <c r="AK21" s="628"/>
      <c r="AL21" s="629" t="s">
        <v>121</v>
      </c>
      <c r="AM21" s="630"/>
      <c r="AN21" s="630"/>
      <c r="AO21" s="631"/>
      <c r="AP21" s="642" t="s">
        <v>274</v>
      </c>
      <c r="AQ21" s="643"/>
      <c r="AR21" s="643"/>
      <c r="AS21" s="643"/>
      <c r="AT21" s="643"/>
      <c r="AU21" s="643"/>
      <c r="AV21" s="643"/>
      <c r="AW21" s="643"/>
      <c r="AX21" s="643"/>
      <c r="AY21" s="643"/>
      <c r="AZ21" s="643"/>
      <c r="BA21" s="643"/>
      <c r="BB21" s="643"/>
      <c r="BC21" s="643"/>
      <c r="BD21" s="643"/>
      <c r="BE21" s="643"/>
      <c r="BF21" s="644"/>
      <c r="BG21" s="624" t="s">
        <v>121</v>
      </c>
      <c r="BH21" s="625"/>
      <c r="BI21" s="625"/>
      <c r="BJ21" s="625"/>
      <c r="BK21" s="625"/>
      <c r="BL21" s="625"/>
      <c r="BM21" s="625"/>
      <c r="BN21" s="626"/>
      <c r="BO21" s="627" t="s">
        <v>121</v>
      </c>
      <c r="BP21" s="627"/>
      <c r="BQ21" s="627"/>
      <c r="BR21" s="627"/>
      <c r="BS21" s="633" t="s">
        <v>121</v>
      </c>
      <c r="BT21" s="625"/>
      <c r="BU21" s="625"/>
      <c r="BV21" s="625"/>
      <c r="BW21" s="625"/>
      <c r="BX21" s="625"/>
      <c r="BY21" s="625"/>
      <c r="BZ21" s="625"/>
      <c r="CA21" s="625"/>
      <c r="CB21" s="634"/>
      <c r="CD21" s="648"/>
      <c r="CE21" s="649"/>
      <c r="CF21" s="649"/>
      <c r="CG21" s="649"/>
      <c r="CH21" s="649"/>
      <c r="CI21" s="649"/>
      <c r="CJ21" s="649"/>
      <c r="CK21" s="649"/>
      <c r="CL21" s="649"/>
      <c r="CM21" s="649"/>
      <c r="CN21" s="649"/>
      <c r="CO21" s="649"/>
      <c r="CP21" s="649"/>
      <c r="CQ21" s="650"/>
      <c r="CR21" s="651"/>
      <c r="CS21" s="646"/>
      <c r="CT21" s="646"/>
      <c r="CU21" s="646"/>
      <c r="CV21" s="646"/>
      <c r="CW21" s="646"/>
      <c r="CX21" s="646"/>
      <c r="CY21" s="652"/>
      <c r="CZ21" s="653"/>
      <c r="DA21" s="653"/>
      <c r="DB21" s="653"/>
      <c r="DC21" s="653"/>
      <c r="DD21" s="645"/>
      <c r="DE21" s="646"/>
      <c r="DF21" s="646"/>
      <c r="DG21" s="646"/>
      <c r="DH21" s="646"/>
      <c r="DI21" s="646"/>
      <c r="DJ21" s="646"/>
      <c r="DK21" s="646"/>
      <c r="DL21" s="646"/>
      <c r="DM21" s="646"/>
      <c r="DN21" s="646"/>
      <c r="DO21" s="646"/>
      <c r="DP21" s="652"/>
      <c r="DQ21" s="645"/>
      <c r="DR21" s="646"/>
      <c r="DS21" s="646"/>
      <c r="DT21" s="646"/>
      <c r="DU21" s="646"/>
      <c r="DV21" s="646"/>
      <c r="DW21" s="646"/>
      <c r="DX21" s="646"/>
      <c r="DY21" s="646"/>
      <c r="DZ21" s="646"/>
      <c r="EA21" s="646"/>
      <c r="EB21" s="646"/>
      <c r="EC21" s="647"/>
    </row>
    <row r="22" spans="2:133" ht="11.25" customHeight="1">
      <c r="B22" s="621" t="s">
        <v>275</v>
      </c>
      <c r="C22" s="622"/>
      <c r="D22" s="622"/>
      <c r="E22" s="622"/>
      <c r="F22" s="622"/>
      <c r="G22" s="622"/>
      <c r="H22" s="622"/>
      <c r="I22" s="622"/>
      <c r="J22" s="622"/>
      <c r="K22" s="622"/>
      <c r="L22" s="622"/>
      <c r="M22" s="622"/>
      <c r="N22" s="622"/>
      <c r="O22" s="622"/>
      <c r="P22" s="622"/>
      <c r="Q22" s="623"/>
      <c r="R22" s="624">
        <v>6480069</v>
      </c>
      <c r="S22" s="625"/>
      <c r="T22" s="625"/>
      <c r="U22" s="625"/>
      <c r="V22" s="625"/>
      <c r="W22" s="625"/>
      <c r="X22" s="625"/>
      <c r="Y22" s="626"/>
      <c r="Z22" s="627">
        <v>27.8</v>
      </c>
      <c r="AA22" s="627"/>
      <c r="AB22" s="627"/>
      <c r="AC22" s="627"/>
      <c r="AD22" s="628">
        <v>5422464</v>
      </c>
      <c r="AE22" s="628"/>
      <c r="AF22" s="628"/>
      <c r="AG22" s="628"/>
      <c r="AH22" s="628"/>
      <c r="AI22" s="628"/>
      <c r="AJ22" s="628"/>
      <c r="AK22" s="628"/>
      <c r="AL22" s="629">
        <v>99</v>
      </c>
      <c r="AM22" s="630"/>
      <c r="AN22" s="630"/>
      <c r="AO22" s="631"/>
      <c r="AP22" s="642" t="s">
        <v>276</v>
      </c>
      <c r="AQ22" s="643"/>
      <c r="AR22" s="643"/>
      <c r="AS22" s="643"/>
      <c r="AT22" s="643"/>
      <c r="AU22" s="643"/>
      <c r="AV22" s="643"/>
      <c r="AW22" s="643"/>
      <c r="AX22" s="643"/>
      <c r="AY22" s="643"/>
      <c r="AZ22" s="643"/>
      <c r="BA22" s="643"/>
      <c r="BB22" s="643"/>
      <c r="BC22" s="643"/>
      <c r="BD22" s="643"/>
      <c r="BE22" s="643"/>
      <c r="BF22" s="644"/>
      <c r="BG22" s="624" t="s">
        <v>121</v>
      </c>
      <c r="BH22" s="625"/>
      <c r="BI22" s="625"/>
      <c r="BJ22" s="625"/>
      <c r="BK22" s="625"/>
      <c r="BL22" s="625"/>
      <c r="BM22" s="625"/>
      <c r="BN22" s="626"/>
      <c r="BO22" s="627" t="s">
        <v>121</v>
      </c>
      <c r="BP22" s="627"/>
      <c r="BQ22" s="627"/>
      <c r="BR22" s="627"/>
      <c r="BS22" s="633" t="s">
        <v>121</v>
      </c>
      <c r="BT22" s="625"/>
      <c r="BU22" s="625"/>
      <c r="BV22" s="625"/>
      <c r="BW22" s="625"/>
      <c r="BX22" s="625"/>
      <c r="BY22" s="625"/>
      <c r="BZ22" s="625"/>
      <c r="CA22" s="625"/>
      <c r="CB22" s="634"/>
      <c r="CD22" s="606" t="s">
        <v>277</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c r="B23" s="621" t="s">
        <v>278</v>
      </c>
      <c r="C23" s="622"/>
      <c r="D23" s="622"/>
      <c r="E23" s="622"/>
      <c r="F23" s="622"/>
      <c r="G23" s="622"/>
      <c r="H23" s="622"/>
      <c r="I23" s="622"/>
      <c r="J23" s="622"/>
      <c r="K23" s="622"/>
      <c r="L23" s="622"/>
      <c r="M23" s="622"/>
      <c r="N23" s="622"/>
      <c r="O23" s="622"/>
      <c r="P23" s="622"/>
      <c r="Q23" s="623"/>
      <c r="R23" s="624">
        <v>1099</v>
      </c>
      <c r="S23" s="625"/>
      <c r="T23" s="625"/>
      <c r="U23" s="625"/>
      <c r="V23" s="625"/>
      <c r="W23" s="625"/>
      <c r="X23" s="625"/>
      <c r="Y23" s="626"/>
      <c r="Z23" s="627">
        <v>0</v>
      </c>
      <c r="AA23" s="627"/>
      <c r="AB23" s="627"/>
      <c r="AC23" s="627"/>
      <c r="AD23" s="628">
        <v>1099</v>
      </c>
      <c r="AE23" s="628"/>
      <c r="AF23" s="628"/>
      <c r="AG23" s="628"/>
      <c r="AH23" s="628"/>
      <c r="AI23" s="628"/>
      <c r="AJ23" s="628"/>
      <c r="AK23" s="628"/>
      <c r="AL23" s="629">
        <v>0</v>
      </c>
      <c r="AM23" s="630"/>
      <c r="AN23" s="630"/>
      <c r="AO23" s="631"/>
      <c r="AP23" s="642" t="s">
        <v>279</v>
      </c>
      <c r="AQ23" s="643"/>
      <c r="AR23" s="643"/>
      <c r="AS23" s="643"/>
      <c r="AT23" s="643"/>
      <c r="AU23" s="643"/>
      <c r="AV23" s="643"/>
      <c r="AW23" s="643"/>
      <c r="AX23" s="643"/>
      <c r="AY23" s="643"/>
      <c r="AZ23" s="643"/>
      <c r="BA23" s="643"/>
      <c r="BB23" s="643"/>
      <c r="BC23" s="643"/>
      <c r="BD23" s="643"/>
      <c r="BE23" s="643"/>
      <c r="BF23" s="644"/>
      <c r="BG23" s="624" t="s">
        <v>121</v>
      </c>
      <c r="BH23" s="625"/>
      <c r="BI23" s="625"/>
      <c r="BJ23" s="625"/>
      <c r="BK23" s="625"/>
      <c r="BL23" s="625"/>
      <c r="BM23" s="625"/>
      <c r="BN23" s="626"/>
      <c r="BO23" s="627" t="s">
        <v>121</v>
      </c>
      <c r="BP23" s="627"/>
      <c r="BQ23" s="627"/>
      <c r="BR23" s="627"/>
      <c r="BS23" s="633" t="s">
        <v>121</v>
      </c>
      <c r="BT23" s="625"/>
      <c r="BU23" s="625"/>
      <c r="BV23" s="625"/>
      <c r="BW23" s="625"/>
      <c r="BX23" s="625"/>
      <c r="BY23" s="625"/>
      <c r="BZ23" s="625"/>
      <c r="CA23" s="625"/>
      <c r="CB23" s="634"/>
      <c r="CD23" s="606" t="s">
        <v>218</v>
      </c>
      <c r="CE23" s="607"/>
      <c r="CF23" s="607"/>
      <c r="CG23" s="607"/>
      <c r="CH23" s="607"/>
      <c r="CI23" s="607"/>
      <c r="CJ23" s="607"/>
      <c r="CK23" s="607"/>
      <c r="CL23" s="607"/>
      <c r="CM23" s="607"/>
      <c r="CN23" s="607"/>
      <c r="CO23" s="607"/>
      <c r="CP23" s="607"/>
      <c r="CQ23" s="608"/>
      <c r="CR23" s="606" t="s">
        <v>280</v>
      </c>
      <c r="CS23" s="607"/>
      <c r="CT23" s="607"/>
      <c r="CU23" s="607"/>
      <c r="CV23" s="607"/>
      <c r="CW23" s="607"/>
      <c r="CX23" s="607"/>
      <c r="CY23" s="608"/>
      <c r="CZ23" s="606" t="s">
        <v>281</v>
      </c>
      <c r="DA23" s="607"/>
      <c r="DB23" s="607"/>
      <c r="DC23" s="608"/>
      <c r="DD23" s="606" t="s">
        <v>282</v>
      </c>
      <c r="DE23" s="607"/>
      <c r="DF23" s="607"/>
      <c r="DG23" s="607"/>
      <c r="DH23" s="607"/>
      <c r="DI23" s="607"/>
      <c r="DJ23" s="607"/>
      <c r="DK23" s="608"/>
      <c r="DL23" s="654" t="s">
        <v>283</v>
      </c>
      <c r="DM23" s="655"/>
      <c r="DN23" s="655"/>
      <c r="DO23" s="655"/>
      <c r="DP23" s="655"/>
      <c r="DQ23" s="655"/>
      <c r="DR23" s="655"/>
      <c r="DS23" s="655"/>
      <c r="DT23" s="655"/>
      <c r="DU23" s="655"/>
      <c r="DV23" s="656"/>
      <c r="DW23" s="606" t="s">
        <v>284</v>
      </c>
      <c r="DX23" s="607"/>
      <c r="DY23" s="607"/>
      <c r="DZ23" s="607"/>
      <c r="EA23" s="607"/>
      <c r="EB23" s="607"/>
      <c r="EC23" s="608"/>
    </row>
    <row r="24" spans="2:133" ht="11.25" customHeight="1">
      <c r="B24" s="621" t="s">
        <v>285</v>
      </c>
      <c r="C24" s="622"/>
      <c r="D24" s="622"/>
      <c r="E24" s="622"/>
      <c r="F24" s="622"/>
      <c r="G24" s="622"/>
      <c r="H24" s="622"/>
      <c r="I24" s="622"/>
      <c r="J24" s="622"/>
      <c r="K24" s="622"/>
      <c r="L24" s="622"/>
      <c r="M24" s="622"/>
      <c r="N24" s="622"/>
      <c r="O24" s="622"/>
      <c r="P24" s="622"/>
      <c r="Q24" s="623"/>
      <c r="R24" s="624">
        <v>5673</v>
      </c>
      <c r="S24" s="625"/>
      <c r="T24" s="625"/>
      <c r="U24" s="625"/>
      <c r="V24" s="625"/>
      <c r="W24" s="625"/>
      <c r="X24" s="625"/>
      <c r="Y24" s="626"/>
      <c r="Z24" s="627">
        <v>0</v>
      </c>
      <c r="AA24" s="627"/>
      <c r="AB24" s="627"/>
      <c r="AC24" s="627"/>
      <c r="AD24" s="628" t="s">
        <v>121</v>
      </c>
      <c r="AE24" s="628"/>
      <c r="AF24" s="628"/>
      <c r="AG24" s="628"/>
      <c r="AH24" s="628"/>
      <c r="AI24" s="628"/>
      <c r="AJ24" s="628"/>
      <c r="AK24" s="628"/>
      <c r="AL24" s="629" t="s">
        <v>121</v>
      </c>
      <c r="AM24" s="630"/>
      <c r="AN24" s="630"/>
      <c r="AO24" s="631"/>
      <c r="AP24" s="642" t="s">
        <v>286</v>
      </c>
      <c r="AQ24" s="643"/>
      <c r="AR24" s="643"/>
      <c r="AS24" s="643"/>
      <c r="AT24" s="643"/>
      <c r="AU24" s="643"/>
      <c r="AV24" s="643"/>
      <c r="AW24" s="643"/>
      <c r="AX24" s="643"/>
      <c r="AY24" s="643"/>
      <c r="AZ24" s="643"/>
      <c r="BA24" s="643"/>
      <c r="BB24" s="643"/>
      <c r="BC24" s="643"/>
      <c r="BD24" s="643"/>
      <c r="BE24" s="643"/>
      <c r="BF24" s="644"/>
      <c r="BG24" s="624" t="s">
        <v>121</v>
      </c>
      <c r="BH24" s="625"/>
      <c r="BI24" s="625"/>
      <c r="BJ24" s="625"/>
      <c r="BK24" s="625"/>
      <c r="BL24" s="625"/>
      <c r="BM24" s="625"/>
      <c r="BN24" s="626"/>
      <c r="BO24" s="627" t="s">
        <v>235</v>
      </c>
      <c r="BP24" s="627"/>
      <c r="BQ24" s="627"/>
      <c r="BR24" s="627"/>
      <c r="BS24" s="633" t="s">
        <v>121</v>
      </c>
      <c r="BT24" s="625"/>
      <c r="BU24" s="625"/>
      <c r="BV24" s="625"/>
      <c r="BW24" s="625"/>
      <c r="BX24" s="625"/>
      <c r="BY24" s="625"/>
      <c r="BZ24" s="625"/>
      <c r="CA24" s="625"/>
      <c r="CB24" s="634"/>
      <c r="CD24" s="635" t="s">
        <v>287</v>
      </c>
      <c r="CE24" s="636"/>
      <c r="CF24" s="636"/>
      <c r="CG24" s="636"/>
      <c r="CH24" s="636"/>
      <c r="CI24" s="636"/>
      <c r="CJ24" s="636"/>
      <c r="CK24" s="636"/>
      <c r="CL24" s="636"/>
      <c r="CM24" s="636"/>
      <c r="CN24" s="636"/>
      <c r="CO24" s="636"/>
      <c r="CP24" s="636"/>
      <c r="CQ24" s="637"/>
      <c r="CR24" s="613">
        <v>3298041</v>
      </c>
      <c r="CS24" s="614"/>
      <c r="CT24" s="614"/>
      <c r="CU24" s="614"/>
      <c r="CV24" s="614"/>
      <c r="CW24" s="614"/>
      <c r="CX24" s="614"/>
      <c r="CY24" s="615"/>
      <c r="CZ24" s="618">
        <v>15.4</v>
      </c>
      <c r="DA24" s="619"/>
      <c r="DB24" s="619"/>
      <c r="DC24" s="638"/>
      <c r="DD24" s="657">
        <v>2785823</v>
      </c>
      <c r="DE24" s="614"/>
      <c r="DF24" s="614"/>
      <c r="DG24" s="614"/>
      <c r="DH24" s="614"/>
      <c r="DI24" s="614"/>
      <c r="DJ24" s="614"/>
      <c r="DK24" s="615"/>
      <c r="DL24" s="657">
        <v>2774935</v>
      </c>
      <c r="DM24" s="614"/>
      <c r="DN24" s="614"/>
      <c r="DO24" s="614"/>
      <c r="DP24" s="614"/>
      <c r="DQ24" s="614"/>
      <c r="DR24" s="614"/>
      <c r="DS24" s="614"/>
      <c r="DT24" s="614"/>
      <c r="DU24" s="614"/>
      <c r="DV24" s="615"/>
      <c r="DW24" s="618">
        <v>48.7</v>
      </c>
      <c r="DX24" s="619"/>
      <c r="DY24" s="619"/>
      <c r="DZ24" s="619"/>
      <c r="EA24" s="619"/>
      <c r="EB24" s="619"/>
      <c r="EC24" s="620"/>
    </row>
    <row r="25" spans="2:133" ht="11.25" customHeight="1">
      <c r="B25" s="621" t="s">
        <v>288</v>
      </c>
      <c r="C25" s="622"/>
      <c r="D25" s="622"/>
      <c r="E25" s="622"/>
      <c r="F25" s="622"/>
      <c r="G25" s="622"/>
      <c r="H25" s="622"/>
      <c r="I25" s="622"/>
      <c r="J25" s="622"/>
      <c r="K25" s="622"/>
      <c r="L25" s="622"/>
      <c r="M25" s="622"/>
      <c r="N25" s="622"/>
      <c r="O25" s="622"/>
      <c r="P25" s="622"/>
      <c r="Q25" s="623"/>
      <c r="R25" s="624">
        <v>78881</v>
      </c>
      <c r="S25" s="625"/>
      <c r="T25" s="625"/>
      <c r="U25" s="625"/>
      <c r="V25" s="625"/>
      <c r="W25" s="625"/>
      <c r="X25" s="625"/>
      <c r="Y25" s="626"/>
      <c r="Z25" s="627">
        <v>0.3</v>
      </c>
      <c r="AA25" s="627"/>
      <c r="AB25" s="627"/>
      <c r="AC25" s="627"/>
      <c r="AD25" s="628">
        <v>41325</v>
      </c>
      <c r="AE25" s="628"/>
      <c r="AF25" s="628"/>
      <c r="AG25" s="628"/>
      <c r="AH25" s="628"/>
      <c r="AI25" s="628"/>
      <c r="AJ25" s="628"/>
      <c r="AK25" s="628"/>
      <c r="AL25" s="629">
        <v>0.8</v>
      </c>
      <c r="AM25" s="630"/>
      <c r="AN25" s="630"/>
      <c r="AO25" s="631"/>
      <c r="AP25" s="642" t="s">
        <v>289</v>
      </c>
      <c r="AQ25" s="643"/>
      <c r="AR25" s="643"/>
      <c r="AS25" s="643"/>
      <c r="AT25" s="643"/>
      <c r="AU25" s="643"/>
      <c r="AV25" s="643"/>
      <c r="AW25" s="643"/>
      <c r="AX25" s="643"/>
      <c r="AY25" s="643"/>
      <c r="AZ25" s="643"/>
      <c r="BA25" s="643"/>
      <c r="BB25" s="643"/>
      <c r="BC25" s="643"/>
      <c r="BD25" s="643"/>
      <c r="BE25" s="643"/>
      <c r="BF25" s="644"/>
      <c r="BG25" s="624" t="s">
        <v>121</v>
      </c>
      <c r="BH25" s="625"/>
      <c r="BI25" s="625"/>
      <c r="BJ25" s="625"/>
      <c r="BK25" s="625"/>
      <c r="BL25" s="625"/>
      <c r="BM25" s="625"/>
      <c r="BN25" s="626"/>
      <c r="BO25" s="627" t="s">
        <v>235</v>
      </c>
      <c r="BP25" s="627"/>
      <c r="BQ25" s="627"/>
      <c r="BR25" s="627"/>
      <c r="BS25" s="633" t="s">
        <v>121</v>
      </c>
      <c r="BT25" s="625"/>
      <c r="BU25" s="625"/>
      <c r="BV25" s="625"/>
      <c r="BW25" s="625"/>
      <c r="BX25" s="625"/>
      <c r="BY25" s="625"/>
      <c r="BZ25" s="625"/>
      <c r="CA25" s="625"/>
      <c r="CB25" s="634"/>
      <c r="CD25" s="639" t="s">
        <v>290</v>
      </c>
      <c r="CE25" s="640"/>
      <c r="CF25" s="640"/>
      <c r="CG25" s="640"/>
      <c r="CH25" s="640"/>
      <c r="CI25" s="640"/>
      <c r="CJ25" s="640"/>
      <c r="CK25" s="640"/>
      <c r="CL25" s="640"/>
      <c r="CM25" s="640"/>
      <c r="CN25" s="640"/>
      <c r="CO25" s="640"/>
      <c r="CP25" s="640"/>
      <c r="CQ25" s="641"/>
      <c r="CR25" s="624">
        <v>1210634</v>
      </c>
      <c r="CS25" s="660"/>
      <c r="CT25" s="660"/>
      <c r="CU25" s="660"/>
      <c r="CV25" s="660"/>
      <c r="CW25" s="660"/>
      <c r="CX25" s="660"/>
      <c r="CY25" s="661"/>
      <c r="CZ25" s="629">
        <v>5.6</v>
      </c>
      <c r="DA25" s="658"/>
      <c r="DB25" s="658"/>
      <c r="DC25" s="662"/>
      <c r="DD25" s="633">
        <v>1155868</v>
      </c>
      <c r="DE25" s="660"/>
      <c r="DF25" s="660"/>
      <c r="DG25" s="660"/>
      <c r="DH25" s="660"/>
      <c r="DI25" s="660"/>
      <c r="DJ25" s="660"/>
      <c r="DK25" s="661"/>
      <c r="DL25" s="633">
        <v>1148522</v>
      </c>
      <c r="DM25" s="660"/>
      <c r="DN25" s="660"/>
      <c r="DO25" s="660"/>
      <c r="DP25" s="660"/>
      <c r="DQ25" s="660"/>
      <c r="DR25" s="660"/>
      <c r="DS25" s="660"/>
      <c r="DT25" s="660"/>
      <c r="DU25" s="660"/>
      <c r="DV25" s="661"/>
      <c r="DW25" s="629">
        <v>20.2</v>
      </c>
      <c r="DX25" s="658"/>
      <c r="DY25" s="658"/>
      <c r="DZ25" s="658"/>
      <c r="EA25" s="658"/>
      <c r="EB25" s="658"/>
      <c r="EC25" s="659"/>
    </row>
    <row r="26" spans="2:133" ht="11.25" customHeight="1">
      <c r="B26" s="621" t="s">
        <v>291</v>
      </c>
      <c r="C26" s="622"/>
      <c r="D26" s="622"/>
      <c r="E26" s="622"/>
      <c r="F26" s="622"/>
      <c r="G26" s="622"/>
      <c r="H26" s="622"/>
      <c r="I26" s="622"/>
      <c r="J26" s="622"/>
      <c r="K26" s="622"/>
      <c r="L26" s="622"/>
      <c r="M26" s="622"/>
      <c r="N26" s="622"/>
      <c r="O26" s="622"/>
      <c r="P26" s="622"/>
      <c r="Q26" s="623"/>
      <c r="R26" s="624">
        <v>7627</v>
      </c>
      <c r="S26" s="625"/>
      <c r="T26" s="625"/>
      <c r="U26" s="625"/>
      <c r="V26" s="625"/>
      <c r="W26" s="625"/>
      <c r="X26" s="625"/>
      <c r="Y26" s="626"/>
      <c r="Z26" s="627">
        <v>0</v>
      </c>
      <c r="AA26" s="627"/>
      <c r="AB26" s="627"/>
      <c r="AC26" s="627"/>
      <c r="AD26" s="628" t="s">
        <v>235</v>
      </c>
      <c r="AE26" s="628"/>
      <c r="AF26" s="628"/>
      <c r="AG26" s="628"/>
      <c r="AH26" s="628"/>
      <c r="AI26" s="628"/>
      <c r="AJ26" s="628"/>
      <c r="AK26" s="628"/>
      <c r="AL26" s="629" t="s">
        <v>121</v>
      </c>
      <c r="AM26" s="630"/>
      <c r="AN26" s="630"/>
      <c r="AO26" s="631"/>
      <c r="AP26" s="642" t="s">
        <v>292</v>
      </c>
      <c r="AQ26" s="663"/>
      <c r="AR26" s="663"/>
      <c r="AS26" s="663"/>
      <c r="AT26" s="663"/>
      <c r="AU26" s="663"/>
      <c r="AV26" s="663"/>
      <c r="AW26" s="663"/>
      <c r="AX26" s="663"/>
      <c r="AY26" s="663"/>
      <c r="AZ26" s="663"/>
      <c r="BA26" s="663"/>
      <c r="BB26" s="663"/>
      <c r="BC26" s="663"/>
      <c r="BD26" s="663"/>
      <c r="BE26" s="663"/>
      <c r="BF26" s="644"/>
      <c r="BG26" s="624" t="s">
        <v>121</v>
      </c>
      <c r="BH26" s="625"/>
      <c r="BI26" s="625"/>
      <c r="BJ26" s="625"/>
      <c r="BK26" s="625"/>
      <c r="BL26" s="625"/>
      <c r="BM26" s="625"/>
      <c r="BN26" s="626"/>
      <c r="BO26" s="627" t="s">
        <v>121</v>
      </c>
      <c r="BP26" s="627"/>
      <c r="BQ26" s="627"/>
      <c r="BR26" s="627"/>
      <c r="BS26" s="633" t="s">
        <v>121</v>
      </c>
      <c r="BT26" s="625"/>
      <c r="BU26" s="625"/>
      <c r="BV26" s="625"/>
      <c r="BW26" s="625"/>
      <c r="BX26" s="625"/>
      <c r="BY26" s="625"/>
      <c r="BZ26" s="625"/>
      <c r="CA26" s="625"/>
      <c r="CB26" s="634"/>
      <c r="CD26" s="639" t="s">
        <v>293</v>
      </c>
      <c r="CE26" s="640"/>
      <c r="CF26" s="640"/>
      <c r="CG26" s="640"/>
      <c r="CH26" s="640"/>
      <c r="CI26" s="640"/>
      <c r="CJ26" s="640"/>
      <c r="CK26" s="640"/>
      <c r="CL26" s="640"/>
      <c r="CM26" s="640"/>
      <c r="CN26" s="640"/>
      <c r="CO26" s="640"/>
      <c r="CP26" s="640"/>
      <c r="CQ26" s="641"/>
      <c r="CR26" s="624">
        <v>778695</v>
      </c>
      <c r="CS26" s="625"/>
      <c r="CT26" s="625"/>
      <c r="CU26" s="625"/>
      <c r="CV26" s="625"/>
      <c r="CW26" s="625"/>
      <c r="CX26" s="625"/>
      <c r="CY26" s="626"/>
      <c r="CZ26" s="629">
        <v>3.6</v>
      </c>
      <c r="DA26" s="658"/>
      <c r="DB26" s="658"/>
      <c r="DC26" s="662"/>
      <c r="DD26" s="633">
        <v>778695</v>
      </c>
      <c r="DE26" s="625"/>
      <c r="DF26" s="625"/>
      <c r="DG26" s="625"/>
      <c r="DH26" s="625"/>
      <c r="DI26" s="625"/>
      <c r="DJ26" s="625"/>
      <c r="DK26" s="626"/>
      <c r="DL26" s="633" t="s">
        <v>121</v>
      </c>
      <c r="DM26" s="625"/>
      <c r="DN26" s="625"/>
      <c r="DO26" s="625"/>
      <c r="DP26" s="625"/>
      <c r="DQ26" s="625"/>
      <c r="DR26" s="625"/>
      <c r="DS26" s="625"/>
      <c r="DT26" s="625"/>
      <c r="DU26" s="625"/>
      <c r="DV26" s="626"/>
      <c r="DW26" s="629" t="s">
        <v>121</v>
      </c>
      <c r="DX26" s="658"/>
      <c r="DY26" s="658"/>
      <c r="DZ26" s="658"/>
      <c r="EA26" s="658"/>
      <c r="EB26" s="658"/>
      <c r="EC26" s="659"/>
    </row>
    <row r="27" spans="2:133" ht="11.25" customHeight="1">
      <c r="B27" s="621" t="s">
        <v>294</v>
      </c>
      <c r="C27" s="622"/>
      <c r="D27" s="622"/>
      <c r="E27" s="622"/>
      <c r="F27" s="622"/>
      <c r="G27" s="622"/>
      <c r="H27" s="622"/>
      <c r="I27" s="622"/>
      <c r="J27" s="622"/>
      <c r="K27" s="622"/>
      <c r="L27" s="622"/>
      <c r="M27" s="622"/>
      <c r="N27" s="622"/>
      <c r="O27" s="622"/>
      <c r="P27" s="622"/>
      <c r="Q27" s="623"/>
      <c r="R27" s="624">
        <v>4802368</v>
      </c>
      <c r="S27" s="625"/>
      <c r="T27" s="625"/>
      <c r="U27" s="625"/>
      <c r="V27" s="625"/>
      <c r="W27" s="625"/>
      <c r="X27" s="625"/>
      <c r="Y27" s="626"/>
      <c r="Z27" s="627">
        <v>20.6</v>
      </c>
      <c r="AA27" s="627"/>
      <c r="AB27" s="627"/>
      <c r="AC27" s="627"/>
      <c r="AD27" s="628" t="s">
        <v>235</v>
      </c>
      <c r="AE27" s="628"/>
      <c r="AF27" s="628"/>
      <c r="AG27" s="628"/>
      <c r="AH27" s="628"/>
      <c r="AI27" s="628"/>
      <c r="AJ27" s="628"/>
      <c r="AK27" s="628"/>
      <c r="AL27" s="629" t="s">
        <v>235</v>
      </c>
      <c r="AM27" s="630"/>
      <c r="AN27" s="630"/>
      <c r="AO27" s="631"/>
      <c r="AP27" s="621" t="s">
        <v>295</v>
      </c>
      <c r="AQ27" s="622"/>
      <c r="AR27" s="622"/>
      <c r="AS27" s="622"/>
      <c r="AT27" s="622"/>
      <c r="AU27" s="622"/>
      <c r="AV27" s="622"/>
      <c r="AW27" s="622"/>
      <c r="AX27" s="622"/>
      <c r="AY27" s="622"/>
      <c r="AZ27" s="622"/>
      <c r="BA27" s="622"/>
      <c r="BB27" s="622"/>
      <c r="BC27" s="622"/>
      <c r="BD27" s="622"/>
      <c r="BE27" s="622"/>
      <c r="BF27" s="623"/>
      <c r="BG27" s="624">
        <v>710716</v>
      </c>
      <c r="BH27" s="625"/>
      <c r="BI27" s="625"/>
      <c r="BJ27" s="625"/>
      <c r="BK27" s="625"/>
      <c r="BL27" s="625"/>
      <c r="BM27" s="625"/>
      <c r="BN27" s="626"/>
      <c r="BO27" s="627">
        <v>100</v>
      </c>
      <c r="BP27" s="627"/>
      <c r="BQ27" s="627"/>
      <c r="BR27" s="627"/>
      <c r="BS27" s="633" t="s">
        <v>235</v>
      </c>
      <c r="BT27" s="625"/>
      <c r="BU27" s="625"/>
      <c r="BV27" s="625"/>
      <c r="BW27" s="625"/>
      <c r="BX27" s="625"/>
      <c r="BY27" s="625"/>
      <c r="BZ27" s="625"/>
      <c r="CA27" s="625"/>
      <c r="CB27" s="634"/>
      <c r="CD27" s="639" t="s">
        <v>296</v>
      </c>
      <c r="CE27" s="640"/>
      <c r="CF27" s="640"/>
      <c r="CG27" s="640"/>
      <c r="CH27" s="640"/>
      <c r="CI27" s="640"/>
      <c r="CJ27" s="640"/>
      <c r="CK27" s="640"/>
      <c r="CL27" s="640"/>
      <c r="CM27" s="640"/>
      <c r="CN27" s="640"/>
      <c r="CO27" s="640"/>
      <c r="CP27" s="640"/>
      <c r="CQ27" s="641"/>
      <c r="CR27" s="624">
        <v>681052</v>
      </c>
      <c r="CS27" s="660"/>
      <c r="CT27" s="660"/>
      <c r="CU27" s="660"/>
      <c r="CV27" s="660"/>
      <c r="CW27" s="660"/>
      <c r="CX27" s="660"/>
      <c r="CY27" s="661"/>
      <c r="CZ27" s="629">
        <v>3.2</v>
      </c>
      <c r="DA27" s="658"/>
      <c r="DB27" s="658"/>
      <c r="DC27" s="662"/>
      <c r="DD27" s="633">
        <v>234055</v>
      </c>
      <c r="DE27" s="660"/>
      <c r="DF27" s="660"/>
      <c r="DG27" s="660"/>
      <c r="DH27" s="660"/>
      <c r="DI27" s="660"/>
      <c r="DJ27" s="660"/>
      <c r="DK27" s="661"/>
      <c r="DL27" s="633">
        <v>230513</v>
      </c>
      <c r="DM27" s="660"/>
      <c r="DN27" s="660"/>
      <c r="DO27" s="660"/>
      <c r="DP27" s="660"/>
      <c r="DQ27" s="660"/>
      <c r="DR27" s="660"/>
      <c r="DS27" s="660"/>
      <c r="DT27" s="660"/>
      <c r="DU27" s="660"/>
      <c r="DV27" s="661"/>
      <c r="DW27" s="629">
        <v>4</v>
      </c>
      <c r="DX27" s="658"/>
      <c r="DY27" s="658"/>
      <c r="DZ27" s="658"/>
      <c r="EA27" s="658"/>
      <c r="EB27" s="658"/>
      <c r="EC27" s="659"/>
    </row>
    <row r="28" spans="2:133" ht="11.25" customHeight="1">
      <c r="B28" s="666" t="s">
        <v>297</v>
      </c>
      <c r="C28" s="667"/>
      <c r="D28" s="667"/>
      <c r="E28" s="667"/>
      <c r="F28" s="667"/>
      <c r="G28" s="667"/>
      <c r="H28" s="667"/>
      <c r="I28" s="667"/>
      <c r="J28" s="667"/>
      <c r="K28" s="667"/>
      <c r="L28" s="667"/>
      <c r="M28" s="667"/>
      <c r="N28" s="667"/>
      <c r="O28" s="667"/>
      <c r="P28" s="667"/>
      <c r="Q28" s="668"/>
      <c r="R28" s="624" t="s">
        <v>235</v>
      </c>
      <c r="S28" s="625"/>
      <c r="T28" s="625"/>
      <c r="U28" s="625"/>
      <c r="V28" s="625"/>
      <c r="W28" s="625"/>
      <c r="X28" s="625"/>
      <c r="Y28" s="626"/>
      <c r="Z28" s="627" t="s">
        <v>235</v>
      </c>
      <c r="AA28" s="627"/>
      <c r="AB28" s="627"/>
      <c r="AC28" s="627"/>
      <c r="AD28" s="628" t="s">
        <v>121</v>
      </c>
      <c r="AE28" s="628"/>
      <c r="AF28" s="628"/>
      <c r="AG28" s="628"/>
      <c r="AH28" s="628"/>
      <c r="AI28" s="628"/>
      <c r="AJ28" s="628"/>
      <c r="AK28" s="628"/>
      <c r="AL28" s="629" t="s">
        <v>121</v>
      </c>
      <c r="AM28" s="630"/>
      <c r="AN28" s="630"/>
      <c r="AO28" s="631"/>
      <c r="AP28" s="669"/>
      <c r="AQ28" s="670"/>
      <c r="AR28" s="670"/>
      <c r="AS28" s="670"/>
      <c r="AT28" s="670"/>
      <c r="AU28" s="670"/>
      <c r="AV28" s="670"/>
      <c r="AW28" s="670"/>
      <c r="AX28" s="670"/>
      <c r="AY28" s="670"/>
      <c r="AZ28" s="670"/>
      <c r="BA28" s="670"/>
      <c r="BB28" s="670"/>
      <c r="BC28" s="670"/>
      <c r="BD28" s="670"/>
      <c r="BE28" s="670"/>
      <c r="BF28" s="671"/>
      <c r="BG28" s="624"/>
      <c r="BH28" s="625"/>
      <c r="BI28" s="625"/>
      <c r="BJ28" s="625"/>
      <c r="BK28" s="625"/>
      <c r="BL28" s="625"/>
      <c r="BM28" s="625"/>
      <c r="BN28" s="626"/>
      <c r="BO28" s="627"/>
      <c r="BP28" s="627"/>
      <c r="BQ28" s="627"/>
      <c r="BR28" s="627"/>
      <c r="BS28" s="628"/>
      <c r="BT28" s="628"/>
      <c r="BU28" s="628"/>
      <c r="BV28" s="628"/>
      <c r="BW28" s="628"/>
      <c r="BX28" s="628"/>
      <c r="BY28" s="628"/>
      <c r="BZ28" s="628"/>
      <c r="CA28" s="628"/>
      <c r="CB28" s="632"/>
      <c r="CD28" s="639" t="s">
        <v>298</v>
      </c>
      <c r="CE28" s="640"/>
      <c r="CF28" s="640"/>
      <c r="CG28" s="640"/>
      <c r="CH28" s="640"/>
      <c r="CI28" s="640"/>
      <c r="CJ28" s="640"/>
      <c r="CK28" s="640"/>
      <c r="CL28" s="640"/>
      <c r="CM28" s="640"/>
      <c r="CN28" s="640"/>
      <c r="CO28" s="640"/>
      <c r="CP28" s="640"/>
      <c r="CQ28" s="641"/>
      <c r="CR28" s="624">
        <v>1406355</v>
      </c>
      <c r="CS28" s="625"/>
      <c r="CT28" s="625"/>
      <c r="CU28" s="625"/>
      <c r="CV28" s="625"/>
      <c r="CW28" s="625"/>
      <c r="CX28" s="625"/>
      <c r="CY28" s="626"/>
      <c r="CZ28" s="629">
        <v>6.5</v>
      </c>
      <c r="DA28" s="658"/>
      <c r="DB28" s="658"/>
      <c r="DC28" s="662"/>
      <c r="DD28" s="633">
        <v>1395900</v>
      </c>
      <c r="DE28" s="625"/>
      <c r="DF28" s="625"/>
      <c r="DG28" s="625"/>
      <c r="DH28" s="625"/>
      <c r="DI28" s="625"/>
      <c r="DJ28" s="625"/>
      <c r="DK28" s="626"/>
      <c r="DL28" s="633">
        <v>1395900</v>
      </c>
      <c r="DM28" s="625"/>
      <c r="DN28" s="625"/>
      <c r="DO28" s="625"/>
      <c r="DP28" s="625"/>
      <c r="DQ28" s="625"/>
      <c r="DR28" s="625"/>
      <c r="DS28" s="625"/>
      <c r="DT28" s="625"/>
      <c r="DU28" s="625"/>
      <c r="DV28" s="626"/>
      <c r="DW28" s="629">
        <v>24.5</v>
      </c>
      <c r="DX28" s="658"/>
      <c r="DY28" s="658"/>
      <c r="DZ28" s="658"/>
      <c r="EA28" s="658"/>
      <c r="EB28" s="658"/>
      <c r="EC28" s="659"/>
    </row>
    <row r="29" spans="2:133" ht="11.25" customHeight="1">
      <c r="B29" s="621" t="s">
        <v>299</v>
      </c>
      <c r="C29" s="622"/>
      <c r="D29" s="622"/>
      <c r="E29" s="622"/>
      <c r="F29" s="622"/>
      <c r="G29" s="622"/>
      <c r="H29" s="622"/>
      <c r="I29" s="622"/>
      <c r="J29" s="622"/>
      <c r="K29" s="622"/>
      <c r="L29" s="622"/>
      <c r="M29" s="622"/>
      <c r="N29" s="622"/>
      <c r="O29" s="622"/>
      <c r="P29" s="622"/>
      <c r="Q29" s="623"/>
      <c r="R29" s="624">
        <v>3760807</v>
      </c>
      <c r="S29" s="625"/>
      <c r="T29" s="625"/>
      <c r="U29" s="625"/>
      <c r="V29" s="625"/>
      <c r="W29" s="625"/>
      <c r="X29" s="625"/>
      <c r="Y29" s="626"/>
      <c r="Z29" s="627">
        <v>16.2</v>
      </c>
      <c r="AA29" s="627"/>
      <c r="AB29" s="627"/>
      <c r="AC29" s="627"/>
      <c r="AD29" s="628" t="s">
        <v>121</v>
      </c>
      <c r="AE29" s="628"/>
      <c r="AF29" s="628"/>
      <c r="AG29" s="628"/>
      <c r="AH29" s="628"/>
      <c r="AI29" s="628"/>
      <c r="AJ29" s="628"/>
      <c r="AK29" s="628"/>
      <c r="AL29" s="629" t="s">
        <v>235</v>
      </c>
      <c r="AM29" s="630"/>
      <c r="AN29" s="630"/>
      <c r="AO29" s="631"/>
      <c r="AP29" s="603" t="s">
        <v>218</v>
      </c>
      <c r="AQ29" s="604"/>
      <c r="AR29" s="604"/>
      <c r="AS29" s="604"/>
      <c r="AT29" s="604"/>
      <c r="AU29" s="604"/>
      <c r="AV29" s="604"/>
      <c r="AW29" s="604"/>
      <c r="AX29" s="604"/>
      <c r="AY29" s="604"/>
      <c r="AZ29" s="604"/>
      <c r="BA29" s="604"/>
      <c r="BB29" s="604"/>
      <c r="BC29" s="604"/>
      <c r="BD29" s="604"/>
      <c r="BE29" s="604"/>
      <c r="BF29" s="605"/>
      <c r="BG29" s="603" t="s">
        <v>300</v>
      </c>
      <c r="BH29" s="664"/>
      <c r="BI29" s="664"/>
      <c r="BJ29" s="664"/>
      <c r="BK29" s="664"/>
      <c r="BL29" s="664"/>
      <c r="BM29" s="664"/>
      <c r="BN29" s="664"/>
      <c r="BO29" s="664"/>
      <c r="BP29" s="664"/>
      <c r="BQ29" s="665"/>
      <c r="BR29" s="603" t="s">
        <v>301</v>
      </c>
      <c r="BS29" s="664"/>
      <c r="BT29" s="664"/>
      <c r="BU29" s="664"/>
      <c r="BV29" s="664"/>
      <c r="BW29" s="664"/>
      <c r="BX29" s="664"/>
      <c r="BY29" s="664"/>
      <c r="BZ29" s="664"/>
      <c r="CA29" s="664"/>
      <c r="CB29" s="665"/>
      <c r="CD29" s="687" t="s">
        <v>302</v>
      </c>
      <c r="CE29" s="688"/>
      <c r="CF29" s="639" t="s">
        <v>303</v>
      </c>
      <c r="CG29" s="640"/>
      <c r="CH29" s="640"/>
      <c r="CI29" s="640"/>
      <c r="CJ29" s="640"/>
      <c r="CK29" s="640"/>
      <c r="CL29" s="640"/>
      <c r="CM29" s="640"/>
      <c r="CN29" s="640"/>
      <c r="CO29" s="640"/>
      <c r="CP29" s="640"/>
      <c r="CQ29" s="641"/>
      <c r="CR29" s="624">
        <v>1406355</v>
      </c>
      <c r="CS29" s="660"/>
      <c r="CT29" s="660"/>
      <c r="CU29" s="660"/>
      <c r="CV29" s="660"/>
      <c r="CW29" s="660"/>
      <c r="CX29" s="660"/>
      <c r="CY29" s="661"/>
      <c r="CZ29" s="629">
        <v>6.5</v>
      </c>
      <c r="DA29" s="658"/>
      <c r="DB29" s="658"/>
      <c r="DC29" s="662"/>
      <c r="DD29" s="633">
        <v>1395900</v>
      </c>
      <c r="DE29" s="660"/>
      <c r="DF29" s="660"/>
      <c r="DG29" s="660"/>
      <c r="DH29" s="660"/>
      <c r="DI29" s="660"/>
      <c r="DJ29" s="660"/>
      <c r="DK29" s="661"/>
      <c r="DL29" s="633">
        <v>1395900</v>
      </c>
      <c r="DM29" s="660"/>
      <c r="DN29" s="660"/>
      <c r="DO29" s="660"/>
      <c r="DP29" s="660"/>
      <c r="DQ29" s="660"/>
      <c r="DR29" s="660"/>
      <c r="DS29" s="660"/>
      <c r="DT29" s="660"/>
      <c r="DU29" s="660"/>
      <c r="DV29" s="661"/>
      <c r="DW29" s="629">
        <v>24.5</v>
      </c>
      <c r="DX29" s="658"/>
      <c r="DY29" s="658"/>
      <c r="DZ29" s="658"/>
      <c r="EA29" s="658"/>
      <c r="EB29" s="658"/>
      <c r="EC29" s="659"/>
    </row>
    <row r="30" spans="2:133" ht="11.25" customHeight="1">
      <c r="B30" s="621" t="s">
        <v>304</v>
      </c>
      <c r="C30" s="622"/>
      <c r="D30" s="622"/>
      <c r="E30" s="622"/>
      <c r="F30" s="622"/>
      <c r="G30" s="622"/>
      <c r="H30" s="622"/>
      <c r="I30" s="622"/>
      <c r="J30" s="622"/>
      <c r="K30" s="622"/>
      <c r="L30" s="622"/>
      <c r="M30" s="622"/>
      <c r="N30" s="622"/>
      <c r="O30" s="622"/>
      <c r="P30" s="622"/>
      <c r="Q30" s="623"/>
      <c r="R30" s="624">
        <v>76984</v>
      </c>
      <c r="S30" s="625"/>
      <c r="T30" s="625"/>
      <c r="U30" s="625"/>
      <c r="V30" s="625"/>
      <c r="W30" s="625"/>
      <c r="X30" s="625"/>
      <c r="Y30" s="626"/>
      <c r="Z30" s="627">
        <v>0.3</v>
      </c>
      <c r="AA30" s="627"/>
      <c r="AB30" s="627"/>
      <c r="AC30" s="627"/>
      <c r="AD30" s="628">
        <v>10201</v>
      </c>
      <c r="AE30" s="628"/>
      <c r="AF30" s="628"/>
      <c r="AG30" s="628"/>
      <c r="AH30" s="628"/>
      <c r="AI30" s="628"/>
      <c r="AJ30" s="628"/>
      <c r="AK30" s="628"/>
      <c r="AL30" s="629">
        <v>0.2</v>
      </c>
      <c r="AM30" s="630"/>
      <c r="AN30" s="630"/>
      <c r="AO30" s="631"/>
      <c r="AP30" s="672" t="s">
        <v>305</v>
      </c>
      <c r="AQ30" s="673"/>
      <c r="AR30" s="673"/>
      <c r="AS30" s="673"/>
      <c r="AT30" s="678" t="s">
        <v>306</v>
      </c>
      <c r="AU30" s="213"/>
      <c r="AV30" s="213"/>
      <c r="AW30" s="213"/>
      <c r="AX30" s="610" t="s">
        <v>180</v>
      </c>
      <c r="AY30" s="611"/>
      <c r="AZ30" s="611"/>
      <c r="BA30" s="611"/>
      <c r="BB30" s="611"/>
      <c r="BC30" s="611"/>
      <c r="BD30" s="611"/>
      <c r="BE30" s="611"/>
      <c r="BF30" s="612"/>
      <c r="BG30" s="684">
        <v>99.5</v>
      </c>
      <c r="BH30" s="685"/>
      <c r="BI30" s="685"/>
      <c r="BJ30" s="685"/>
      <c r="BK30" s="685"/>
      <c r="BL30" s="685"/>
      <c r="BM30" s="619">
        <v>97.5</v>
      </c>
      <c r="BN30" s="685"/>
      <c r="BO30" s="685"/>
      <c r="BP30" s="685"/>
      <c r="BQ30" s="686"/>
      <c r="BR30" s="684">
        <v>99.4</v>
      </c>
      <c r="BS30" s="685"/>
      <c r="BT30" s="685"/>
      <c r="BU30" s="685"/>
      <c r="BV30" s="685"/>
      <c r="BW30" s="685"/>
      <c r="BX30" s="619">
        <v>97.4</v>
      </c>
      <c r="BY30" s="685"/>
      <c r="BZ30" s="685"/>
      <c r="CA30" s="685"/>
      <c r="CB30" s="686"/>
      <c r="CD30" s="689"/>
      <c r="CE30" s="690"/>
      <c r="CF30" s="639" t="s">
        <v>307</v>
      </c>
      <c r="CG30" s="640"/>
      <c r="CH30" s="640"/>
      <c r="CI30" s="640"/>
      <c r="CJ30" s="640"/>
      <c r="CK30" s="640"/>
      <c r="CL30" s="640"/>
      <c r="CM30" s="640"/>
      <c r="CN30" s="640"/>
      <c r="CO30" s="640"/>
      <c r="CP30" s="640"/>
      <c r="CQ30" s="641"/>
      <c r="CR30" s="624">
        <v>1377119</v>
      </c>
      <c r="CS30" s="625"/>
      <c r="CT30" s="625"/>
      <c r="CU30" s="625"/>
      <c r="CV30" s="625"/>
      <c r="CW30" s="625"/>
      <c r="CX30" s="625"/>
      <c r="CY30" s="626"/>
      <c r="CZ30" s="629">
        <v>6.4</v>
      </c>
      <c r="DA30" s="658"/>
      <c r="DB30" s="658"/>
      <c r="DC30" s="662"/>
      <c r="DD30" s="633">
        <v>1367424</v>
      </c>
      <c r="DE30" s="625"/>
      <c r="DF30" s="625"/>
      <c r="DG30" s="625"/>
      <c r="DH30" s="625"/>
      <c r="DI30" s="625"/>
      <c r="DJ30" s="625"/>
      <c r="DK30" s="626"/>
      <c r="DL30" s="633">
        <v>1367424</v>
      </c>
      <c r="DM30" s="625"/>
      <c r="DN30" s="625"/>
      <c r="DO30" s="625"/>
      <c r="DP30" s="625"/>
      <c r="DQ30" s="625"/>
      <c r="DR30" s="625"/>
      <c r="DS30" s="625"/>
      <c r="DT30" s="625"/>
      <c r="DU30" s="625"/>
      <c r="DV30" s="626"/>
      <c r="DW30" s="629">
        <v>24</v>
      </c>
      <c r="DX30" s="658"/>
      <c r="DY30" s="658"/>
      <c r="DZ30" s="658"/>
      <c r="EA30" s="658"/>
      <c r="EB30" s="658"/>
      <c r="EC30" s="659"/>
    </row>
    <row r="31" spans="2:133" ht="11.25" customHeight="1">
      <c r="B31" s="621" t="s">
        <v>308</v>
      </c>
      <c r="C31" s="622"/>
      <c r="D31" s="622"/>
      <c r="E31" s="622"/>
      <c r="F31" s="622"/>
      <c r="G31" s="622"/>
      <c r="H31" s="622"/>
      <c r="I31" s="622"/>
      <c r="J31" s="622"/>
      <c r="K31" s="622"/>
      <c r="L31" s="622"/>
      <c r="M31" s="622"/>
      <c r="N31" s="622"/>
      <c r="O31" s="622"/>
      <c r="P31" s="622"/>
      <c r="Q31" s="623"/>
      <c r="R31" s="624">
        <v>99583</v>
      </c>
      <c r="S31" s="625"/>
      <c r="T31" s="625"/>
      <c r="U31" s="625"/>
      <c r="V31" s="625"/>
      <c r="W31" s="625"/>
      <c r="X31" s="625"/>
      <c r="Y31" s="626"/>
      <c r="Z31" s="627">
        <v>0.4</v>
      </c>
      <c r="AA31" s="627"/>
      <c r="AB31" s="627"/>
      <c r="AC31" s="627"/>
      <c r="AD31" s="628" t="s">
        <v>121</v>
      </c>
      <c r="AE31" s="628"/>
      <c r="AF31" s="628"/>
      <c r="AG31" s="628"/>
      <c r="AH31" s="628"/>
      <c r="AI31" s="628"/>
      <c r="AJ31" s="628"/>
      <c r="AK31" s="628"/>
      <c r="AL31" s="629" t="s">
        <v>121</v>
      </c>
      <c r="AM31" s="630"/>
      <c r="AN31" s="630"/>
      <c r="AO31" s="631"/>
      <c r="AP31" s="674"/>
      <c r="AQ31" s="675"/>
      <c r="AR31" s="675"/>
      <c r="AS31" s="675"/>
      <c r="AT31" s="679"/>
      <c r="AU31" s="212" t="s">
        <v>309</v>
      </c>
      <c r="AV31" s="212"/>
      <c r="AW31" s="212"/>
      <c r="AX31" s="621" t="s">
        <v>310</v>
      </c>
      <c r="AY31" s="622"/>
      <c r="AZ31" s="622"/>
      <c r="BA31" s="622"/>
      <c r="BB31" s="622"/>
      <c r="BC31" s="622"/>
      <c r="BD31" s="622"/>
      <c r="BE31" s="622"/>
      <c r="BF31" s="623"/>
      <c r="BG31" s="681">
        <v>99.5</v>
      </c>
      <c r="BH31" s="660"/>
      <c r="BI31" s="660"/>
      <c r="BJ31" s="660"/>
      <c r="BK31" s="660"/>
      <c r="BL31" s="660"/>
      <c r="BM31" s="630">
        <v>98.4</v>
      </c>
      <c r="BN31" s="682"/>
      <c r="BO31" s="682"/>
      <c r="BP31" s="682"/>
      <c r="BQ31" s="683"/>
      <c r="BR31" s="681">
        <v>99.3</v>
      </c>
      <c r="BS31" s="660"/>
      <c r="BT31" s="660"/>
      <c r="BU31" s="660"/>
      <c r="BV31" s="660"/>
      <c r="BW31" s="660"/>
      <c r="BX31" s="630">
        <v>98.4</v>
      </c>
      <c r="BY31" s="682"/>
      <c r="BZ31" s="682"/>
      <c r="CA31" s="682"/>
      <c r="CB31" s="683"/>
      <c r="CD31" s="689"/>
      <c r="CE31" s="690"/>
      <c r="CF31" s="639" t="s">
        <v>311</v>
      </c>
      <c r="CG31" s="640"/>
      <c r="CH31" s="640"/>
      <c r="CI31" s="640"/>
      <c r="CJ31" s="640"/>
      <c r="CK31" s="640"/>
      <c r="CL31" s="640"/>
      <c r="CM31" s="640"/>
      <c r="CN31" s="640"/>
      <c r="CO31" s="640"/>
      <c r="CP31" s="640"/>
      <c r="CQ31" s="641"/>
      <c r="CR31" s="624">
        <v>29236</v>
      </c>
      <c r="CS31" s="660"/>
      <c r="CT31" s="660"/>
      <c r="CU31" s="660"/>
      <c r="CV31" s="660"/>
      <c r="CW31" s="660"/>
      <c r="CX31" s="660"/>
      <c r="CY31" s="661"/>
      <c r="CZ31" s="629">
        <v>0.1</v>
      </c>
      <c r="DA31" s="658"/>
      <c r="DB31" s="658"/>
      <c r="DC31" s="662"/>
      <c r="DD31" s="633">
        <v>28476</v>
      </c>
      <c r="DE31" s="660"/>
      <c r="DF31" s="660"/>
      <c r="DG31" s="660"/>
      <c r="DH31" s="660"/>
      <c r="DI31" s="660"/>
      <c r="DJ31" s="660"/>
      <c r="DK31" s="661"/>
      <c r="DL31" s="633">
        <v>28476</v>
      </c>
      <c r="DM31" s="660"/>
      <c r="DN31" s="660"/>
      <c r="DO31" s="660"/>
      <c r="DP31" s="660"/>
      <c r="DQ31" s="660"/>
      <c r="DR31" s="660"/>
      <c r="DS31" s="660"/>
      <c r="DT31" s="660"/>
      <c r="DU31" s="660"/>
      <c r="DV31" s="661"/>
      <c r="DW31" s="629">
        <v>0.5</v>
      </c>
      <c r="DX31" s="658"/>
      <c r="DY31" s="658"/>
      <c r="DZ31" s="658"/>
      <c r="EA31" s="658"/>
      <c r="EB31" s="658"/>
      <c r="EC31" s="659"/>
    </row>
    <row r="32" spans="2:133" ht="11.25" customHeight="1">
      <c r="B32" s="621" t="s">
        <v>312</v>
      </c>
      <c r="C32" s="622"/>
      <c r="D32" s="622"/>
      <c r="E32" s="622"/>
      <c r="F32" s="622"/>
      <c r="G32" s="622"/>
      <c r="H32" s="622"/>
      <c r="I32" s="622"/>
      <c r="J32" s="622"/>
      <c r="K32" s="622"/>
      <c r="L32" s="622"/>
      <c r="M32" s="622"/>
      <c r="N32" s="622"/>
      <c r="O32" s="622"/>
      <c r="P32" s="622"/>
      <c r="Q32" s="623"/>
      <c r="R32" s="624">
        <v>660406</v>
      </c>
      <c r="S32" s="625"/>
      <c r="T32" s="625"/>
      <c r="U32" s="625"/>
      <c r="V32" s="625"/>
      <c r="W32" s="625"/>
      <c r="X32" s="625"/>
      <c r="Y32" s="626"/>
      <c r="Z32" s="627">
        <v>2.8</v>
      </c>
      <c r="AA32" s="627"/>
      <c r="AB32" s="627"/>
      <c r="AC32" s="627"/>
      <c r="AD32" s="628" t="s">
        <v>235</v>
      </c>
      <c r="AE32" s="628"/>
      <c r="AF32" s="628"/>
      <c r="AG32" s="628"/>
      <c r="AH32" s="628"/>
      <c r="AI32" s="628"/>
      <c r="AJ32" s="628"/>
      <c r="AK32" s="628"/>
      <c r="AL32" s="629" t="s">
        <v>121</v>
      </c>
      <c r="AM32" s="630"/>
      <c r="AN32" s="630"/>
      <c r="AO32" s="631"/>
      <c r="AP32" s="676"/>
      <c r="AQ32" s="677"/>
      <c r="AR32" s="677"/>
      <c r="AS32" s="677"/>
      <c r="AT32" s="680"/>
      <c r="AU32" s="214"/>
      <c r="AV32" s="214"/>
      <c r="AW32" s="214"/>
      <c r="AX32" s="669" t="s">
        <v>313</v>
      </c>
      <c r="AY32" s="670"/>
      <c r="AZ32" s="670"/>
      <c r="BA32" s="670"/>
      <c r="BB32" s="670"/>
      <c r="BC32" s="670"/>
      <c r="BD32" s="670"/>
      <c r="BE32" s="670"/>
      <c r="BF32" s="671"/>
      <c r="BG32" s="693">
        <v>99.4</v>
      </c>
      <c r="BH32" s="694"/>
      <c r="BI32" s="694"/>
      <c r="BJ32" s="694"/>
      <c r="BK32" s="694"/>
      <c r="BL32" s="694"/>
      <c r="BM32" s="695">
        <v>95.9</v>
      </c>
      <c r="BN32" s="694"/>
      <c r="BO32" s="694"/>
      <c r="BP32" s="694"/>
      <c r="BQ32" s="696"/>
      <c r="BR32" s="693">
        <v>99.3</v>
      </c>
      <c r="BS32" s="694"/>
      <c r="BT32" s="694"/>
      <c r="BU32" s="694"/>
      <c r="BV32" s="694"/>
      <c r="BW32" s="694"/>
      <c r="BX32" s="695">
        <v>95.8</v>
      </c>
      <c r="BY32" s="694"/>
      <c r="BZ32" s="694"/>
      <c r="CA32" s="694"/>
      <c r="CB32" s="696"/>
      <c r="CD32" s="691"/>
      <c r="CE32" s="692"/>
      <c r="CF32" s="639" t="s">
        <v>314</v>
      </c>
      <c r="CG32" s="640"/>
      <c r="CH32" s="640"/>
      <c r="CI32" s="640"/>
      <c r="CJ32" s="640"/>
      <c r="CK32" s="640"/>
      <c r="CL32" s="640"/>
      <c r="CM32" s="640"/>
      <c r="CN32" s="640"/>
      <c r="CO32" s="640"/>
      <c r="CP32" s="640"/>
      <c r="CQ32" s="641"/>
      <c r="CR32" s="624" t="s">
        <v>121</v>
      </c>
      <c r="CS32" s="625"/>
      <c r="CT32" s="625"/>
      <c r="CU32" s="625"/>
      <c r="CV32" s="625"/>
      <c r="CW32" s="625"/>
      <c r="CX32" s="625"/>
      <c r="CY32" s="626"/>
      <c r="CZ32" s="629" t="s">
        <v>121</v>
      </c>
      <c r="DA32" s="658"/>
      <c r="DB32" s="658"/>
      <c r="DC32" s="662"/>
      <c r="DD32" s="633" t="s">
        <v>235</v>
      </c>
      <c r="DE32" s="625"/>
      <c r="DF32" s="625"/>
      <c r="DG32" s="625"/>
      <c r="DH32" s="625"/>
      <c r="DI32" s="625"/>
      <c r="DJ32" s="625"/>
      <c r="DK32" s="626"/>
      <c r="DL32" s="633" t="s">
        <v>121</v>
      </c>
      <c r="DM32" s="625"/>
      <c r="DN32" s="625"/>
      <c r="DO32" s="625"/>
      <c r="DP32" s="625"/>
      <c r="DQ32" s="625"/>
      <c r="DR32" s="625"/>
      <c r="DS32" s="625"/>
      <c r="DT32" s="625"/>
      <c r="DU32" s="625"/>
      <c r="DV32" s="626"/>
      <c r="DW32" s="629" t="s">
        <v>121</v>
      </c>
      <c r="DX32" s="658"/>
      <c r="DY32" s="658"/>
      <c r="DZ32" s="658"/>
      <c r="EA32" s="658"/>
      <c r="EB32" s="658"/>
      <c r="EC32" s="659"/>
    </row>
    <row r="33" spans="2:133" ht="11.25" customHeight="1">
      <c r="B33" s="621" t="s">
        <v>315</v>
      </c>
      <c r="C33" s="622"/>
      <c r="D33" s="622"/>
      <c r="E33" s="622"/>
      <c r="F33" s="622"/>
      <c r="G33" s="622"/>
      <c r="H33" s="622"/>
      <c r="I33" s="622"/>
      <c r="J33" s="622"/>
      <c r="K33" s="622"/>
      <c r="L33" s="622"/>
      <c r="M33" s="622"/>
      <c r="N33" s="622"/>
      <c r="O33" s="622"/>
      <c r="P33" s="622"/>
      <c r="Q33" s="623"/>
      <c r="R33" s="624">
        <v>3409817</v>
      </c>
      <c r="S33" s="625"/>
      <c r="T33" s="625"/>
      <c r="U33" s="625"/>
      <c r="V33" s="625"/>
      <c r="W33" s="625"/>
      <c r="X33" s="625"/>
      <c r="Y33" s="626"/>
      <c r="Z33" s="627">
        <v>14.7</v>
      </c>
      <c r="AA33" s="627"/>
      <c r="AB33" s="627"/>
      <c r="AC33" s="627"/>
      <c r="AD33" s="628" t="s">
        <v>121</v>
      </c>
      <c r="AE33" s="628"/>
      <c r="AF33" s="628"/>
      <c r="AG33" s="628"/>
      <c r="AH33" s="628"/>
      <c r="AI33" s="628"/>
      <c r="AJ33" s="628"/>
      <c r="AK33" s="628"/>
      <c r="AL33" s="629" t="s">
        <v>121</v>
      </c>
      <c r="AM33" s="630"/>
      <c r="AN33" s="630"/>
      <c r="AO33" s="631"/>
      <c r="AP33" s="215"/>
      <c r="AQ33" s="216"/>
      <c r="AR33" s="212"/>
      <c r="AS33" s="213"/>
      <c r="AT33" s="213"/>
      <c r="AU33" s="213"/>
      <c r="AV33" s="213"/>
      <c r="AW33" s="213"/>
      <c r="AX33" s="213"/>
      <c r="AY33" s="213"/>
      <c r="AZ33" s="213"/>
      <c r="BA33" s="213"/>
      <c r="BB33" s="213"/>
      <c r="BC33" s="213"/>
      <c r="BD33" s="213"/>
      <c r="BE33" s="213"/>
      <c r="BF33" s="213"/>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D33" s="639" t="s">
        <v>316</v>
      </c>
      <c r="CE33" s="640"/>
      <c r="CF33" s="640"/>
      <c r="CG33" s="640"/>
      <c r="CH33" s="640"/>
      <c r="CI33" s="640"/>
      <c r="CJ33" s="640"/>
      <c r="CK33" s="640"/>
      <c r="CL33" s="640"/>
      <c r="CM33" s="640"/>
      <c r="CN33" s="640"/>
      <c r="CO33" s="640"/>
      <c r="CP33" s="640"/>
      <c r="CQ33" s="641"/>
      <c r="CR33" s="624">
        <v>7529505</v>
      </c>
      <c r="CS33" s="660"/>
      <c r="CT33" s="660"/>
      <c r="CU33" s="660"/>
      <c r="CV33" s="660"/>
      <c r="CW33" s="660"/>
      <c r="CX33" s="660"/>
      <c r="CY33" s="661"/>
      <c r="CZ33" s="629">
        <v>35.1</v>
      </c>
      <c r="DA33" s="658"/>
      <c r="DB33" s="658"/>
      <c r="DC33" s="662"/>
      <c r="DD33" s="633">
        <v>3589483</v>
      </c>
      <c r="DE33" s="660"/>
      <c r="DF33" s="660"/>
      <c r="DG33" s="660"/>
      <c r="DH33" s="660"/>
      <c r="DI33" s="660"/>
      <c r="DJ33" s="660"/>
      <c r="DK33" s="661"/>
      <c r="DL33" s="633">
        <v>1876029</v>
      </c>
      <c r="DM33" s="660"/>
      <c r="DN33" s="660"/>
      <c r="DO33" s="660"/>
      <c r="DP33" s="660"/>
      <c r="DQ33" s="660"/>
      <c r="DR33" s="660"/>
      <c r="DS33" s="660"/>
      <c r="DT33" s="660"/>
      <c r="DU33" s="660"/>
      <c r="DV33" s="661"/>
      <c r="DW33" s="629">
        <v>32.9</v>
      </c>
      <c r="DX33" s="658"/>
      <c r="DY33" s="658"/>
      <c r="DZ33" s="658"/>
      <c r="EA33" s="658"/>
      <c r="EB33" s="658"/>
      <c r="EC33" s="659"/>
    </row>
    <row r="34" spans="2:133" ht="11.25" customHeight="1">
      <c r="B34" s="621" t="s">
        <v>317</v>
      </c>
      <c r="C34" s="622"/>
      <c r="D34" s="622"/>
      <c r="E34" s="622"/>
      <c r="F34" s="622"/>
      <c r="G34" s="622"/>
      <c r="H34" s="622"/>
      <c r="I34" s="622"/>
      <c r="J34" s="622"/>
      <c r="K34" s="622"/>
      <c r="L34" s="622"/>
      <c r="M34" s="622"/>
      <c r="N34" s="622"/>
      <c r="O34" s="622"/>
      <c r="P34" s="622"/>
      <c r="Q34" s="623"/>
      <c r="R34" s="624">
        <v>472639</v>
      </c>
      <c r="S34" s="625"/>
      <c r="T34" s="625"/>
      <c r="U34" s="625"/>
      <c r="V34" s="625"/>
      <c r="W34" s="625"/>
      <c r="X34" s="625"/>
      <c r="Y34" s="626"/>
      <c r="Z34" s="627">
        <v>2</v>
      </c>
      <c r="AA34" s="627"/>
      <c r="AB34" s="627"/>
      <c r="AC34" s="627"/>
      <c r="AD34" s="628">
        <v>533</v>
      </c>
      <c r="AE34" s="628"/>
      <c r="AF34" s="628"/>
      <c r="AG34" s="628"/>
      <c r="AH34" s="628"/>
      <c r="AI34" s="628"/>
      <c r="AJ34" s="628"/>
      <c r="AK34" s="628"/>
      <c r="AL34" s="629">
        <v>0</v>
      </c>
      <c r="AM34" s="630"/>
      <c r="AN34" s="630"/>
      <c r="AO34" s="631"/>
      <c r="AP34" s="217"/>
      <c r="AQ34" s="603" t="s">
        <v>318</v>
      </c>
      <c r="AR34" s="604"/>
      <c r="AS34" s="604"/>
      <c r="AT34" s="604"/>
      <c r="AU34" s="604"/>
      <c r="AV34" s="604"/>
      <c r="AW34" s="604"/>
      <c r="AX34" s="604"/>
      <c r="AY34" s="604"/>
      <c r="AZ34" s="604"/>
      <c r="BA34" s="604"/>
      <c r="BB34" s="604"/>
      <c r="BC34" s="604"/>
      <c r="BD34" s="604"/>
      <c r="BE34" s="604"/>
      <c r="BF34" s="605"/>
      <c r="BG34" s="603" t="s">
        <v>319</v>
      </c>
      <c r="BH34" s="604"/>
      <c r="BI34" s="604"/>
      <c r="BJ34" s="604"/>
      <c r="BK34" s="604"/>
      <c r="BL34" s="604"/>
      <c r="BM34" s="604"/>
      <c r="BN34" s="604"/>
      <c r="BO34" s="604"/>
      <c r="BP34" s="604"/>
      <c r="BQ34" s="604"/>
      <c r="BR34" s="604"/>
      <c r="BS34" s="604"/>
      <c r="BT34" s="604"/>
      <c r="BU34" s="604"/>
      <c r="BV34" s="604"/>
      <c r="BW34" s="604"/>
      <c r="BX34" s="604"/>
      <c r="BY34" s="604"/>
      <c r="BZ34" s="604"/>
      <c r="CA34" s="604"/>
      <c r="CB34" s="605"/>
      <c r="CD34" s="639" t="s">
        <v>320</v>
      </c>
      <c r="CE34" s="640"/>
      <c r="CF34" s="640"/>
      <c r="CG34" s="640"/>
      <c r="CH34" s="640"/>
      <c r="CI34" s="640"/>
      <c r="CJ34" s="640"/>
      <c r="CK34" s="640"/>
      <c r="CL34" s="640"/>
      <c r="CM34" s="640"/>
      <c r="CN34" s="640"/>
      <c r="CO34" s="640"/>
      <c r="CP34" s="640"/>
      <c r="CQ34" s="641"/>
      <c r="CR34" s="624">
        <v>3875469</v>
      </c>
      <c r="CS34" s="625"/>
      <c r="CT34" s="625"/>
      <c r="CU34" s="625"/>
      <c r="CV34" s="625"/>
      <c r="CW34" s="625"/>
      <c r="CX34" s="625"/>
      <c r="CY34" s="626"/>
      <c r="CZ34" s="629">
        <v>18</v>
      </c>
      <c r="DA34" s="658"/>
      <c r="DB34" s="658"/>
      <c r="DC34" s="662"/>
      <c r="DD34" s="633">
        <v>991978</v>
      </c>
      <c r="DE34" s="625"/>
      <c r="DF34" s="625"/>
      <c r="DG34" s="625"/>
      <c r="DH34" s="625"/>
      <c r="DI34" s="625"/>
      <c r="DJ34" s="625"/>
      <c r="DK34" s="626"/>
      <c r="DL34" s="633">
        <v>622376</v>
      </c>
      <c r="DM34" s="625"/>
      <c r="DN34" s="625"/>
      <c r="DO34" s="625"/>
      <c r="DP34" s="625"/>
      <c r="DQ34" s="625"/>
      <c r="DR34" s="625"/>
      <c r="DS34" s="625"/>
      <c r="DT34" s="625"/>
      <c r="DU34" s="625"/>
      <c r="DV34" s="626"/>
      <c r="DW34" s="629">
        <v>10.9</v>
      </c>
      <c r="DX34" s="658"/>
      <c r="DY34" s="658"/>
      <c r="DZ34" s="658"/>
      <c r="EA34" s="658"/>
      <c r="EB34" s="658"/>
      <c r="EC34" s="659"/>
    </row>
    <row r="35" spans="2:133" ht="11.25" customHeight="1">
      <c r="B35" s="621" t="s">
        <v>321</v>
      </c>
      <c r="C35" s="622"/>
      <c r="D35" s="622"/>
      <c r="E35" s="622"/>
      <c r="F35" s="622"/>
      <c r="G35" s="622"/>
      <c r="H35" s="622"/>
      <c r="I35" s="622"/>
      <c r="J35" s="622"/>
      <c r="K35" s="622"/>
      <c r="L35" s="622"/>
      <c r="M35" s="622"/>
      <c r="N35" s="622"/>
      <c r="O35" s="622"/>
      <c r="P35" s="622"/>
      <c r="Q35" s="623"/>
      <c r="R35" s="624">
        <v>3414200</v>
      </c>
      <c r="S35" s="625"/>
      <c r="T35" s="625"/>
      <c r="U35" s="625"/>
      <c r="V35" s="625"/>
      <c r="W35" s="625"/>
      <c r="X35" s="625"/>
      <c r="Y35" s="626"/>
      <c r="Z35" s="627">
        <v>14.7</v>
      </c>
      <c r="AA35" s="627"/>
      <c r="AB35" s="627"/>
      <c r="AC35" s="627"/>
      <c r="AD35" s="628" t="s">
        <v>235</v>
      </c>
      <c r="AE35" s="628"/>
      <c r="AF35" s="628"/>
      <c r="AG35" s="628"/>
      <c r="AH35" s="628"/>
      <c r="AI35" s="628"/>
      <c r="AJ35" s="628"/>
      <c r="AK35" s="628"/>
      <c r="AL35" s="629" t="s">
        <v>121</v>
      </c>
      <c r="AM35" s="630"/>
      <c r="AN35" s="630"/>
      <c r="AO35" s="631"/>
      <c r="AP35" s="217"/>
      <c r="AQ35" s="697" t="s">
        <v>322</v>
      </c>
      <c r="AR35" s="698"/>
      <c r="AS35" s="698"/>
      <c r="AT35" s="698"/>
      <c r="AU35" s="698"/>
      <c r="AV35" s="698"/>
      <c r="AW35" s="698"/>
      <c r="AX35" s="698"/>
      <c r="AY35" s="699"/>
      <c r="AZ35" s="613">
        <v>837001</v>
      </c>
      <c r="BA35" s="614"/>
      <c r="BB35" s="614"/>
      <c r="BC35" s="614"/>
      <c r="BD35" s="614"/>
      <c r="BE35" s="614"/>
      <c r="BF35" s="700"/>
      <c r="BG35" s="635" t="s">
        <v>323</v>
      </c>
      <c r="BH35" s="636"/>
      <c r="BI35" s="636"/>
      <c r="BJ35" s="636"/>
      <c r="BK35" s="636"/>
      <c r="BL35" s="636"/>
      <c r="BM35" s="636"/>
      <c r="BN35" s="636"/>
      <c r="BO35" s="636"/>
      <c r="BP35" s="636"/>
      <c r="BQ35" s="636"/>
      <c r="BR35" s="636"/>
      <c r="BS35" s="636"/>
      <c r="BT35" s="636"/>
      <c r="BU35" s="637"/>
      <c r="BV35" s="613">
        <v>21240</v>
      </c>
      <c r="BW35" s="614"/>
      <c r="BX35" s="614"/>
      <c r="BY35" s="614"/>
      <c r="BZ35" s="614"/>
      <c r="CA35" s="614"/>
      <c r="CB35" s="700"/>
      <c r="CD35" s="639" t="s">
        <v>324</v>
      </c>
      <c r="CE35" s="640"/>
      <c r="CF35" s="640"/>
      <c r="CG35" s="640"/>
      <c r="CH35" s="640"/>
      <c r="CI35" s="640"/>
      <c r="CJ35" s="640"/>
      <c r="CK35" s="640"/>
      <c r="CL35" s="640"/>
      <c r="CM35" s="640"/>
      <c r="CN35" s="640"/>
      <c r="CO35" s="640"/>
      <c r="CP35" s="640"/>
      <c r="CQ35" s="641"/>
      <c r="CR35" s="624">
        <v>165416</v>
      </c>
      <c r="CS35" s="660"/>
      <c r="CT35" s="660"/>
      <c r="CU35" s="660"/>
      <c r="CV35" s="660"/>
      <c r="CW35" s="660"/>
      <c r="CX35" s="660"/>
      <c r="CY35" s="661"/>
      <c r="CZ35" s="629">
        <v>0.8</v>
      </c>
      <c r="DA35" s="658"/>
      <c r="DB35" s="658"/>
      <c r="DC35" s="662"/>
      <c r="DD35" s="633">
        <v>133619</v>
      </c>
      <c r="DE35" s="660"/>
      <c r="DF35" s="660"/>
      <c r="DG35" s="660"/>
      <c r="DH35" s="660"/>
      <c r="DI35" s="660"/>
      <c r="DJ35" s="660"/>
      <c r="DK35" s="661"/>
      <c r="DL35" s="633">
        <v>96115</v>
      </c>
      <c r="DM35" s="660"/>
      <c r="DN35" s="660"/>
      <c r="DO35" s="660"/>
      <c r="DP35" s="660"/>
      <c r="DQ35" s="660"/>
      <c r="DR35" s="660"/>
      <c r="DS35" s="660"/>
      <c r="DT35" s="660"/>
      <c r="DU35" s="660"/>
      <c r="DV35" s="661"/>
      <c r="DW35" s="629">
        <v>1.7</v>
      </c>
      <c r="DX35" s="658"/>
      <c r="DY35" s="658"/>
      <c r="DZ35" s="658"/>
      <c r="EA35" s="658"/>
      <c r="EB35" s="658"/>
      <c r="EC35" s="659"/>
    </row>
    <row r="36" spans="2:133" ht="11.25" customHeight="1">
      <c r="B36" s="621" t="s">
        <v>325</v>
      </c>
      <c r="C36" s="622"/>
      <c r="D36" s="622"/>
      <c r="E36" s="622"/>
      <c r="F36" s="622"/>
      <c r="G36" s="622"/>
      <c r="H36" s="622"/>
      <c r="I36" s="622"/>
      <c r="J36" s="622"/>
      <c r="K36" s="622"/>
      <c r="L36" s="622"/>
      <c r="M36" s="622"/>
      <c r="N36" s="622"/>
      <c r="O36" s="622"/>
      <c r="P36" s="622"/>
      <c r="Q36" s="623"/>
      <c r="R36" s="624" t="s">
        <v>235</v>
      </c>
      <c r="S36" s="625"/>
      <c r="T36" s="625"/>
      <c r="U36" s="625"/>
      <c r="V36" s="625"/>
      <c r="W36" s="625"/>
      <c r="X36" s="625"/>
      <c r="Y36" s="626"/>
      <c r="Z36" s="627" t="s">
        <v>235</v>
      </c>
      <c r="AA36" s="627"/>
      <c r="AB36" s="627"/>
      <c r="AC36" s="627"/>
      <c r="AD36" s="628" t="s">
        <v>235</v>
      </c>
      <c r="AE36" s="628"/>
      <c r="AF36" s="628"/>
      <c r="AG36" s="628"/>
      <c r="AH36" s="628"/>
      <c r="AI36" s="628"/>
      <c r="AJ36" s="628"/>
      <c r="AK36" s="628"/>
      <c r="AL36" s="629" t="s">
        <v>121</v>
      </c>
      <c r="AM36" s="630"/>
      <c r="AN36" s="630"/>
      <c r="AO36" s="631"/>
      <c r="AQ36" s="701" t="s">
        <v>326</v>
      </c>
      <c r="AR36" s="702"/>
      <c r="AS36" s="702"/>
      <c r="AT36" s="702"/>
      <c r="AU36" s="702"/>
      <c r="AV36" s="702"/>
      <c r="AW36" s="702"/>
      <c r="AX36" s="702"/>
      <c r="AY36" s="703"/>
      <c r="AZ36" s="624">
        <v>130163</v>
      </c>
      <c r="BA36" s="625"/>
      <c r="BB36" s="625"/>
      <c r="BC36" s="625"/>
      <c r="BD36" s="660"/>
      <c r="BE36" s="660"/>
      <c r="BF36" s="683"/>
      <c r="BG36" s="639" t="s">
        <v>327</v>
      </c>
      <c r="BH36" s="640"/>
      <c r="BI36" s="640"/>
      <c r="BJ36" s="640"/>
      <c r="BK36" s="640"/>
      <c r="BL36" s="640"/>
      <c r="BM36" s="640"/>
      <c r="BN36" s="640"/>
      <c r="BO36" s="640"/>
      <c r="BP36" s="640"/>
      <c r="BQ36" s="640"/>
      <c r="BR36" s="640"/>
      <c r="BS36" s="640"/>
      <c r="BT36" s="640"/>
      <c r="BU36" s="641"/>
      <c r="BV36" s="624">
        <v>-1176</v>
      </c>
      <c r="BW36" s="625"/>
      <c r="BX36" s="625"/>
      <c r="BY36" s="625"/>
      <c r="BZ36" s="625"/>
      <c r="CA36" s="625"/>
      <c r="CB36" s="634"/>
      <c r="CD36" s="639" t="s">
        <v>328</v>
      </c>
      <c r="CE36" s="640"/>
      <c r="CF36" s="640"/>
      <c r="CG36" s="640"/>
      <c r="CH36" s="640"/>
      <c r="CI36" s="640"/>
      <c r="CJ36" s="640"/>
      <c r="CK36" s="640"/>
      <c r="CL36" s="640"/>
      <c r="CM36" s="640"/>
      <c r="CN36" s="640"/>
      <c r="CO36" s="640"/>
      <c r="CP36" s="640"/>
      <c r="CQ36" s="641"/>
      <c r="CR36" s="624">
        <v>2136641</v>
      </c>
      <c r="CS36" s="625"/>
      <c r="CT36" s="625"/>
      <c r="CU36" s="625"/>
      <c r="CV36" s="625"/>
      <c r="CW36" s="625"/>
      <c r="CX36" s="625"/>
      <c r="CY36" s="626"/>
      <c r="CZ36" s="629">
        <v>9.9</v>
      </c>
      <c r="DA36" s="658"/>
      <c r="DB36" s="658"/>
      <c r="DC36" s="662"/>
      <c r="DD36" s="633">
        <v>1310023</v>
      </c>
      <c r="DE36" s="625"/>
      <c r="DF36" s="625"/>
      <c r="DG36" s="625"/>
      <c r="DH36" s="625"/>
      <c r="DI36" s="625"/>
      <c r="DJ36" s="625"/>
      <c r="DK36" s="626"/>
      <c r="DL36" s="633">
        <v>530626</v>
      </c>
      <c r="DM36" s="625"/>
      <c r="DN36" s="625"/>
      <c r="DO36" s="625"/>
      <c r="DP36" s="625"/>
      <c r="DQ36" s="625"/>
      <c r="DR36" s="625"/>
      <c r="DS36" s="625"/>
      <c r="DT36" s="625"/>
      <c r="DU36" s="625"/>
      <c r="DV36" s="626"/>
      <c r="DW36" s="629">
        <v>9.3000000000000007</v>
      </c>
      <c r="DX36" s="658"/>
      <c r="DY36" s="658"/>
      <c r="DZ36" s="658"/>
      <c r="EA36" s="658"/>
      <c r="EB36" s="658"/>
      <c r="EC36" s="659"/>
    </row>
    <row r="37" spans="2:133" ht="11.25" customHeight="1">
      <c r="B37" s="621" t="s">
        <v>329</v>
      </c>
      <c r="C37" s="622"/>
      <c r="D37" s="622"/>
      <c r="E37" s="622"/>
      <c r="F37" s="622"/>
      <c r="G37" s="622"/>
      <c r="H37" s="622"/>
      <c r="I37" s="622"/>
      <c r="J37" s="622"/>
      <c r="K37" s="622"/>
      <c r="L37" s="622"/>
      <c r="M37" s="622"/>
      <c r="N37" s="622"/>
      <c r="O37" s="622"/>
      <c r="P37" s="622"/>
      <c r="Q37" s="623"/>
      <c r="R37" s="624">
        <v>218400</v>
      </c>
      <c r="S37" s="625"/>
      <c r="T37" s="625"/>
      <c r="U37" s="625"/>
      <c r="V37" s="625"/>
      <c r="W37" s="625"/>
      <c r="X37" s="625"/>
      <c r="Y37" s="626"/>
      <c r="Z37" s="627">
        <v>0.9</v>
      </c>
      <c r="AA37" s="627"/>
      <c r="AB37" s="627"/>
      <c r="AC37" s="627"/>
      <c r="AD37" s="628" t="s">
        <v>121</v>
      </c>
      <c r="AE37" s="628"/>
      <c r="AF37" s="628"/>
      <c r="AG37" s="628"/>
      <c r="AH37" s="628"/>
      <c r="AI37" s="628"/>
      <c r="AJ37" s="628"/>
      <c r="AK37" s="628"/>
      <c r="AL37" s="629" t="s">
        <v>121</v>
      </c>
      <c r="AM37" s="630"/>
      <c r="AN37" s="630"/>
      <c r="AO37" s="631"/>
      <c r="AQ37" s="701" t="s">
        <v>330</v>
      </c>
      <c r="AR37" s="702"/>
      <c r="AS37" s="702"/>
      <c r="AT37" s="702"/>
      <c r="AU37" s="702"/>
      <c r="AV37" s="702"/>
      <c r="AW37" s="702"/>
      <c r="AX37" s="702"/>
      <c r="AY37" s="703"/>
      <c r="AZ37" s="624">
        <v>103442</v>
      </c>
      <c r="BA37" s="625"/>
      <c r="BB37" s="625"/>
      <c r="BC37" s="625"/>
      <c r="BD37" s="660"/>
      <c r="BE37" s="660"/>
      <c r="BF37" s="683"/>
      <c r="BG37" s="639" t="s">
        <v>331</v>
      </c>
      <c r="BH37" s="640"/>
      <c r="BI37" s="640"/>
      <c r="BJ37" s="640"/>
      <c r="BK37" s="640"/>
      <c r="BL37" s="640"/>
      <c r="BM37" s="640"/>
      <c r="BN37" s="640"/>
      <c r="BO37" s="640"/>
      <c r="BP37" s="640"/>
      <c r="BQ37" s="640"/>
      <c r="BR37" s="640"/>
      <c r="BS37" s="640"/>
      <c r="BT37" s="640"/>
      <c r="BU37" s="641"/>
      <c r="BV37" s="624">
        <v>1613</v>
      </c>
      <c r="BW37" s="625"/>
      <c r="BX37" s="625"/>
      <c r="BY37" s="625"/>
      <c r="BZ37" s="625"/>
      <c r="CA37" s="625"/>
      <c r="CB37" s="634"/>
      <c r="CD37" s="639" t="s">
        <v>332</v>
      </c>
      <c r="CE37" s="640"/>
      <c r="CF37" s="640"/>
      <c r="CG37" s="640"/>
      <c r="CH37" s="640"/>
      <c r="CI37" s="640"/>
      <c r="CJ37" s="640"/>
      <c r="CK37" s="640"/>
      <c r="CL37" s="640"/>
      <c r="CM37" s="640"/>
      <c r="CN37" s="640"/>
      <c r="CO37" s="640"/>
      <c r="CP37" s="640"/>
      <c r="CQ37" s="641"/>
      <c r="CR37" s="624">
        <v>482250</v>
      </c>
      <c r="CS37" s="660"/>
      <c r="CT37" s="660"/>
      <c r="CU37" s="660"/>
      <c r="CV37" s="660"/>
      <c r="CW37" s="660"/>
      <c r="CX37" s="660"/>
      <c r="CY37" s="661"/>
      <c r="CZ37" s="629">
        <v>2.2000000000000002</v>
      </c>
      <c r="DA37" s="658"/>
      <c r="DB37" s="658"/>
      <c r="DC37" s="662"/>
      <c r="DD37" s="633">
        <v>429911</v>
      </c>
      <c r="DE37" s="660"/>
      <c r="DF37" s="660"/>
      <c r="DG37" s="660"/>
      <c r="DH37" s="660"/>
      <c r="DI37" s="660"/>
      <c r="DJ37" s="660"/>
      <c r="DK37" s="661"/>
      <c r="DL37" s="633">
        <v>413811</v>
      </c>
      <c r="DM37" s="660"/>
      <c r="DN37" s="660"/>
      <c r="DO37" s="660"/>
      <c r="DP37" s="660"/>
      <c r="DQ37" s="660"/>
      <c r="DR37" s="660"/>
      <c r="DS37" s="660"/>
      <c r="DT37" s="660"/>
      <c r="DU37" s="660"/>
      <c r="DV37" s="661"/>
      <c r="DW37" s="629">
        <v>7.3</v>
      </c>
      <c r="DX37" s="658"/>
      <c r="DY37" s="658"/>
      <c r="DZ37" s="658"/>
      <c r="EA37" s="658"/>
      <c r="EB37" s="658"/>
      <c r="EC37" s="659"/>
    </row>
    <row r="38" spans="2:133" ht="11.25" customHeight="1">
      <c r="B38" s="669" t="s">
        <v>333</v>
      </c>
      <c r="C38" s="670"/>
      <c r="D38" s="670"/>
      <c r="E38" s="670"/>
      <c r="F38" s="670"/>
      <c r="G38" s="670"/>
      <c r="H38" s="670"/>
      <c r="I38" s="670"/>
      <c r="J38" s="670"/>
      <c r="K38" s="670"/>
      <c r="L38" s="670"/>
      <c r="M38" s="670"/>
      <c r="N38" s="670"/>
      <c r="O38" s="670"/>
      <c r="P38" s="670"/>
      <c r="Q38" s="671"/>
      <c r="R38" s="704">
        <v>23270153</v>
      </c>
      <c r="S38" s="705"/>
      <c r="T38" s="705"/>
      <c r="U38" s="705"/>
      <c r="V38" s="705"/>
      <c r="W38" s="705"/>
      <c r="X38" s="705"/>
      <c r="Y38" s="706"/>
      <c r="Z38" s="707">
        <v>100</v>
      </c>
      <c r="AA38" s="707"/>
      <c r="AB38" s="707"/>
      <c r="AC38" s="707"/>
      <c r="AD38" s="708">
        <v>5475622</v>
      </c>
      <c r="AE38" s="708"/>
      <c r="AF38" s="708"/>
      <c r="AG38" s="708"/>
      <c r="AH38" s="708"/>
      <c r="AI38" s="708"/>
      <c r="AJ38" s="708"/>
      <c r="AK38" s="708"/>
      <c r="AL38" s="709">
        <v>100</v>
      </c>
      <c r="AM38" s="695"/>
      <c r="AN38" s="695"/>
      <c r="AO38" s="710"/>
      <c r="AQ38" s="701" t="s">
        <v>334</v>
      </c>
      <c r="AR38" s="702"/>
      <c r="AS38" s="702"/>
      <c r="AT38" s="702"/>
      <c r="AU38" s="702"/>
      <c r="AV38" s="702"/>
      <c r="AW38" s="702"/>
      <c r="AX38" s="702"/>
      <c r="AY38" s="703"/>
      <c r="AZ38" s="624">
        <v>34670</v>
      </c>
      <c r="BA38" s="625"/>
      <c r="BB38" s="625"/>
      <c r="BC38" s="625"/>
      <c r="BD38" s="660"/>
      <c r="BE38" s="660"/>
      <c r="BF38" s="683"/>
      <c r="BG38" s="639" t="s">
        <v>335</v>
      </c>
      <c r="BH38" s="640"/>
      <c r="BI38" s="640"/>
      <c r="BJ38" s="640"/>
      <c r="BK38" s="640"/>
      <c r="BL38" s="640"/>
      <c r="BM38" s="640"/>
      <c r="BN38" s="640"/>
      <c r="BO38" s="640"/>
      <c r="BP38" s="640"/>
      <c r="BQ38" s="640"/>
      <c r="BR38" s="640"/>
      <c r="BS38" s="640"/>
      <c r="BT38" s="640"/>
      <c r="BU38" s="641"/>
      <c r="BV38" s="624">
        <v>2505</v>
      </c>
      <c r="BW38" s="625"/>
      <c r="BX38" s="625"/>
      <c r="BY38" s="625"/>
      <c r="BZ38" s="625"/>
      <c r="CA38" s="625"/>
      <c r="CB38" s="634"/>
      <c r="CD38" s="639" t="s">
        <v>336</v>
      </c>
      <c r="CE38" s="640"/>
      <c r="CF38" s="640"/>
      <c r="CG38" s="640"/>
      <c r="CH38" s="640"/>
      <c r="CI38" s="640"/>
      <c r="CJ38" s="640"/>
      <c r="CK38" s="640"/>
      <c r="CL38" s="640"/>
      <c r="CM38" s="640"/>
      <c r="CN38" s="640"/>
      <c r="CO38" s="640"/>
      <c r="CP38" s="640"/>
      <c r="CQ38" s="641"/>
      <c r="CR38" s="624">
        <v>837001</v>
      </c>
      <c r="CS38" s="625"/>
      <c r="CT38" s="625"/>
      <c r="CU38" s="625"/>
      <c r="CV38" s="625"/>
      <c r="CW38" s="625"/>
      <c r="CX38" s="625"/>
      <c r="CY38" s="626"/>
      <c r="CZ38" s="629">
        <v>3.9</v>
      </c>
      <c r="DA38" s="658"/>
      <c r="DB38" s="658"/>
      <c r="DC38" s="662"/>
      <c r="DD38" s="633">
        <v>735130</v>
      </c>
      <c r="DE38" s="625"/>
      <c r="DF38" s="625"/>
      <c r="DG38" s="625"/>
      <c r="DH38" s="625"/>
      <c r="DI38" s="625"/>
      <c r="DJ38" s="625"/>
      <c r="DK38" s="626"/>
      <c r="DL38" s="633">
        <v>621572</v>
      </c>
      <c r="DM38" s="625"/>
      <c r="DN38" s="625"/>
      <c r="DO38" s="625"/>
      <c r="DP38" s="625"/>
      <c r="DQ38" s="625"/>
      <c r="DR38" s="625"/>
      <c r="DS38" s="625"/>
      <c r="DT38" s="625"/>
      <c r="DU38" s="625"/>
      <c r="DV38" s="626"/>
      <c r="DW38" s="629">
        <v>10.9</v>
      </c>
      <c r="DX38" s="658"/>
      <c r="DY38" s="658"/>
      <c r="DZ38" s="658"/>
      <c r="EA38" s="658"/>
      <c r="EB38" s="658"/>
      <c r="EC38" s="659"/>
    </row>
    <row r="39" spans="2:133" ht="11.25" customHeight="1">
      <c r="AQ39" s="701" t="s">
        <v>337</v>
      </c>
      <c r="AR39" s="702"/>
      <c r="AS39" s="702"/>
      <c r="AT39" s="702"/>
      <c r="AU39" s="702"/>
      <c r="AV39" s="702"/>
      <c r="AW39" s="702"/>
      <c r="AX39" s="702"/>
      <c r="AY39" s="703"/>
      <c r="AZ39" s="624" t="s">
        <v>121</v>
      </c>
      <c r="BA39" s="625"/>
      <c r="BB39" s="625"/>
      <c r="BC39" s="625"/>
      <c r="BD39" s="660"/>
      <c r="BE39" s="660"/>
      <c r="BF39" s="683"/>
      <c r="BG39" s="715" t="s">
        <v>338</v>
      </c>
      <c r="BH39" s="716"/>
      <c r="BI39" s="716"/>
      <c r="BJ39" s="716"/>
      <c r="BK39" s="716"/>
      <c r="BL39" s="218"/>
      <c r="BM39" s="640" t="s">
        <v>339</v>
      </c>
      <c r="BN39" s="640"/>
      <c r="BO39" s="640"/>
      <c r="BP39" s="640"/>
      <c r="BQ39" s="640"/>
      <c r="BR39" s="640"/>
      <c r="BS39" s="640"/>
      <c r="BT39" s="640"/>
      <c r="BU39" s="641"/>
      <c r="BV39" s="624">
        <v>72</v>
      </c>
      <c r="BW39" s="625"/>
      <c r="BX39" s="625"/>
      <c r="BY39" s="625"/>
      <c r="BZ39" s="625"/>
      <c r="CA39" s="625"/>
      <c r="CB39" s="634"/>
      <c r="CD39" s="639" t="s">
        <v>340</v>
      </c>
      <c r="CE39" s="640"/>
      <c r="CF39" s="640"/>
      <c r="CG39" s="640"/>
      <c r="CH39" s="640"/>
      <c r="CI39" s="640"/>
      <c r="CJ39" s="640"/>
      <c r="CK39" s="640"/>
      <c r="CL39" s="640"/>
      <c r="CM39" s="640"/>
      <c r="CN39" s="640"/>
      <c r="CO39" s="640"/>
      <c r="CP39" s="640"/>
      <c r="CQ39" s="641"/>
      <c r="CR39" s="624">
        <v>409880</v>
      </c>
      <c r="CS39" s="660"/>
      <c r="CT39" s="660"/>
      <c r="CU39" s="660"/>
      <c r="CV39" s="660"/>
      <c r="CW39" s="660"/>
      <c r="CX39" s="660"/>
      <c r="CY39" s="661"/>
      <c r="CZ39" s="629">
        <v>1.9</v>
      </c>
      <c r="DA39" s="658"/>
      <c r="DB39" s="658"/>
      <c r="DC39" s="662"/>
      <c r="DD39" s="633">
        <v>408646</v>
      </c>
      <c r="DE39" s="660"/>
      <c r="DF39" s="660"/>
      <c r="DG39" s="660"/>
      <c r="DH39" s="660"/>
      <c r="DI39" s="660"/>
      <c r="DJ39" s="660"/>
      <c r="DK39" s="661"/>
      <c r="DL39" s="633" t="s">
        <v>121</v>
      </c>
      <c r="DM39" s="660"/>
      <c r="DN39" s="660"/>
      <c r="DO39" s="660"/>
      <c r="DP39" s="660"/>
      <c r="DQ39" s="660"/>
      <c r="DR39" s="660"/>
      <c r="DS39" s="660"/>
      <c r="DT39" s="660"/>
      <c r="DU39" s="660"/>
      <c r="DV39" s="661"/>
      <c r="DW39" s="629" t="s">
        <v>235</v>
      </c>
      <c r="DX39" s="658"/>
      <c r="DY39" s="658"/>
      <c r="DZ39" s="658"/>
      <c r="EA39" s="658"/>
      <c r="EB39" s="658"/>
      <c r="EC39" s="659"/>
    </row>
    <row r="40" spans="2:133" ht="11.25" customHeight="1">
      <c r="AQ40" s="701" t="s">
        <v>341</v>
      </c>
      <c r="AR40" s="702"/>
      <c r="AS40" s="702"/>
      <c r="AT40" s="702"/>
      <c r="AU40" s="702"/>
      <c r="AV40" s="702"/>
      <c r="AW40" s="702"/>
      <c r="AX40" s="702"/>
      <c r="AY40" s="703"/>
      <c r="AZ40" s="624">
        <v>145703</v>
      </c>
      <c r="BA40" s="625"/>
      <c r="BB40" s="625"/>
      <c r="BC40" s="625"/>
      <c r="BD40" s="660"/>
      <c r="BE40" s="660"/>
      <c r="BF40" s="683"/>
      <c r="BG40" s="715"/>
      <c r="BH40" s="716"/>
      <c r="BI40" s="716"/>
      <c r="BJ40" s="716"/>
      <c r="BK40" s="716"/>
      <c r="BL40" s="218"/>
      <c r="BM40" s="640" t="s">
        <v>342</v>
      </c>
      <c r="BN40" s="640"/>
      <c r="BO40" s="640"/>
      <c r="BP40" s="640"/>
      <c r="BQ40" s="640"/>
      <c r="BR40" s="640"/>
      <c r="BS40" s="640"/>
      <c r="BT40" s="640"/>
      <c r="BU40" s="641"/>
      <c r="BV40" s="624">
        <v>171</v>
      </c>
      <c r="BW40" s="625"/>
      <c r="BX40" s="625"/>
      <c r="BY40" s="625"/>
      <c r="BZ40" s="625"/>
      <c r="CA40" s="625"/>
      <c r="CB40" s="634"/>
      <c r="CD40" s="639" t="s">
        <v>343</v>
      </c>
      <c r="CE40" s="640"/>
      <c r="CF40" s="640"/>
      <c r="CG40" s="640"/>
      <c r="CH40" s="640"/>
      <c r="CI40" s="640"/>
      <c r="CJ40" s="640"/>
      <c r="CK40" s="640"/>
      <c r="CL40" s="640"/>
      <c r="CM40" s="640"/>
      <c r="CN40" s="640"/>
      <c r="CO40" s="640"/>
      <c r="CP40" s="640"/>
      <c r="CQ40" s="641"/>
      <c r="CR40" s="624">
        <v>105098</v>
      </c>
      <c r="CS40" s="625"/>
      <c r="CT40" s="625"/>
      <c r="CU40" s="625"/>
      <c r="CV40" s="625"/>
      <c r="CW40" s="625"/>
      <c r="CX40" s="625"/>
      <c r="CY40" s="626"/>
      <c r="CZ40" s="629">
        <v>0.5</v>
      </c>
      <c r="DA40" s="658"/>
      <c r="DB40" s="658"/>
      <c r="DC40" s="662"/>
      <c r="DD40" s="633">
        <v>10087</v>
      </c>
      <c r="DE40" s="625"/>
      <c r="DF40" s="625"/>
      <c r="DG40" s="625"/>
      <c r="DH40" s="625"/>
      <c r="DI40" s="625"/>
      <c r="DJ40" s="625"/>
      <c r="DK40" s="626"/>
      <c r="DL40" s="633">
        <v>5340</v>
      </c>
      <c r="DM40" s="625"/>
      <c r="DN40" s="625"/>
      <c r="DO40" s="625"/>
      <c r="DP40" s="625"/>
      <c r="DQ40" s="625"/>
      <c r="DR40" s="625"/>
      <c r="DS40" s="625"/>
      <c r="DT40" s="625"/>
      <c r="DU40" s="625"/>
      <c r="DV40" s="626"/>
      <c r="DW40" s="629">
        <v>0.1</v>
      </c>
      <c r="DX40" s="658"/>
      <c r="DY40" s="658"/>
      <c r="DZ40" s="658"/>
      <c r="EA40" s="658"/>
      <c r="EB40" s="658"/>
      <c r="EC40" s="659"/>
    </row>
    <row r="41" spans="2:133" ht="11.25" customHeight="1">
      <c r="AQ41" s="711" t="s">
        <v>344</v>
      </c>
      <c r="AR41" s="712"/>
      <c r="AS41" s="712"/>
      <c r="AT41" s="712"/>
      <c r="AU41" s="712"/>
      <c r="AV41" s="712"/>
      <c r="AW41" s="712"/>
      <c r="AX41" s="712"/>
      <c r="AY41" s="713"/>
      <c r="AZ41" s="704">
        <v>423023</v>
      </c>
      <c r="BA41" s="705"/>
      <c r="BB41" s="705"/>
      <c r="BC41" s="705"/>
      <c r="BD41" s="694"/>
      <c r="BE41" s="694"/>
      <c r="BF41" s="696"/>
      <c r="BG41" s="717"/>
      <c r="BH41" s="718"/>
      <c r="BI41" s="718"/>
      <c r="BJ41" s="718"/>
      <c r="BK41" s="718"/>
      <c r="BL41" s="219"/>
      <c r="BM41" s="649" t="s">
        <v>345</v>
      </c>
      <c r="BN41" s="649"/>
      <c r="BO41" s="649"/>
      <c r="BP41" s="649"/>
      <c r="BQ41" s="649"/>
      <c r="BR41" s="649"/>
      <c r="BS41" s="649"/>
      <c r="BT41" s="649"/>
      <c r="BU41" s="650"/>
      <c r="BV41" s="704">
        <v>368</v>
      </c>
      <c r="BW41" s="705"/>
      <c r="BX41" s="705"/>
      <c r="BY41" s="705"/>
      <c r="BZ41" s="705"/>
      <c r="CA41" s="705"/>
      <c r="CB41" s="714"/>
      <c r="CD41" s="639" t="s">
        <v>346</v>
      </c>
      <c r="CE41" s="640"/>
      <c r="CF41" s="640"/>
      <c r="CG41" s="640"/>
      <c r="CH41" s="640"/>
      <c r="CI41" s="640"/>
      <c r="CJ41" s="640"/>
      <c r="CK41" s="640"/>
      <c r="CL41" s="640"/>
      <c r="CM41" s="640"/>
      <c r="CN41" s="640"/>
      <c r="CO41" s="640"/>
      <c r="CP41" s="640"/>
      <c r="CQ41" s="641"/>
      <c r="CR41" s="624" t="s">
        <v>121</v>
      </c>
      <c r="CS41" s="660"/>
      <c r="CT41" s="660"/>
      <c r="CU41" s="660"/>
      <c r="CV41" s="660"/>
      <c r="CW41" s="660"/>
      <c r="CX41" s="660"/>
      <c r="CY41" s="661"/>
      <c r="CZ41" s="629" t="s">
        <v>121</v>
      </c>
      <c r="DA41" s="658"/>
      <c r="DB41" s="658"/>
      <c r="DC41" s="662"/>
      <c r="DD41" s="633" t="s">
        <v>235</v>
      </c>
      <c r="DE41" s="660"/>
      <c r="DF41" s="660"/>
      <c r="DG41" s="660"/>
      <c r="DH41" s="660"/>
      <c r="DI41" s="660"/>
      <c r="DJ41" s="660"/>
      <c r="DK41" s="661"/>
      <c r="DL41" s="719"/>
      <c r="DM41" s="720"/>
      <c r="DN41" s="720"/>
      <c r="DO41" s="720"/>
      <c r="DP41" s="720"/>
      <c r="DQ41" s="720"/>
      <c r="DR41" s="720"/>
      <c r="DS41" s="720"/>
      <c r="DT41" s="720"/>
      <c r="DU41" s="720"/>
      <c r="DV41" s="721"/>
      <c r="DW41" s="722"/>
      <c r="DX41" s="723"/>
      <c r="DY41" s="723"/>
      <c r="DZ41" s="723"/>
      <c r="EA41" s="723"/>
      <c r="EB41" s="723"/>
      <c r="EC41" s="724"/>
    </row>
    <row r="42" spans="2:133" ht="11.25" customHeight="1">
      <c r="B42" s="212" t="s">
        <v>347</v>
      </c>
      <c r="C42" s="212"/>
      <c r="D42" s="212"/>
      <c r="E42" s="212"/>
      <c r="F42" s="212"/>
      <c r="G42" s="212"/>
      <c r="H42" s="212"/>
      <c r="I42" s="212"/>
      <c r="J42" s="212"/>
      <c r="K42" s="212"/>
      <c r="L42" s="212"/>
      <c r="M42" s="212"/>
      <c r="N42" s="212"/>
      <c r="O42" s="212"/>
      <c r="P42" s="212"/>
      <c r="Q42" s="212"/>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BV42" s="221"/>
      <c r="BW42" s="221"/>
      <c r="BX42" s="221"/>
      <c r="BY42" s="221"/>
      <c r="BZ42" s="221"/>
      <c r="CA42" s="221"/>
      <c r="CB42" s="221"/>
      <c r="CD42" s="621" t="s">
        <v>348</v>
      </c>
      <c r="CE42" s="622"/>
      <c r="CF42" s="622"/>
      <c r="CG42" s="622"/>
      <c r="CH42" s="622"/>
      <c r="CI42" s="622"/>
      <c r="CJ42" s="622"/>
      <c r="CK42" s="622"/>
      <c r="CL42" s="622"/>
      <c r="CM42" s="622"/>
      <c r="CN42" s="622"/>
      <c r="CO42" s="622"/>
      <c r="CP42" s="622"/>
      <c r="CQ42" s="623"/>
      <c r="CR42" s="624">
        <v>10653641</v>
      </c>
      <c r="CS42" s="625"/>
      <c r="CT42" s="625"/>
      <c r="CU42" s="625"/>
      <c r="CV42" s="625"/>
      <c r="CW42" s="625"/>
      <c r="CX42" s="625"/>
      <c r="CY42" s="626"/>
      <c r="CZ42" s="629">
        <v>49.6</v>
      </c>
      <c r="DA42" s="630"/>
      <c r="DB42" s="630"/>
      <c r="DC42" s="725"/>
      <c r="DD42" s="633">
        <v>1422823</v>
      </c>
      <c r="DE42" s="625"/>
      <c r="DF42" s="625"/>
      <c r="DG42" s="625"/>
      <c r="DH42" s="625"/>
      <c r="DI42" s="625"/>
      <c r="DJ42" s="625"/>
      <c r="DK42" s="626"/>
      <c r="DL42" s="719"/>
      <c r="DM42" s="720"/>
      <c r="DN42" s="720"/>
      <c r="DO42" s="720"/>
      <c r="DP42" s="720"/>
      <c r="DQ42" s="720"/>
      <c r="DR42" s="720"/>
      <c r="DS42" s="720"/>
      <c r="DT42" s="720"/>
      <c r="DU42" s="720"/>
      <c r="DV42" s="721"/>
      <c r="DW42" s="722"/>
      <c r="DX42" s="723"/>
      <c r="DY42" s="723"/>
      <c r="DZ42" s="723"/>
      <c r="EA42" s="723"/>
      <c r="EB42" s="723"/>
      <c r="EC42" s="724"/>
    </row>
    <row r="43" spans="2:133" ht="11.25" customHeight="1">
      <c r="B43" s="222" t="s">
        <v>349</v>
      </c>
      <c r="C43" s="212"/>
      <c r="D43" s="212"/>
      <c r="E43" s="212"/>
      <c r="F43" s="212"/>
      <c r="G43" s="212"/>
      <c r="H43" s="212"/>
      <c r="I43" s="212"/>
      <c r="J43" s="212"/>
      <c r="K43" s="212"/>
      <c r="L43" s="212"/>
      <c r="M43" s="212"/>
      <c r="N43" s="212"/>
      <c r="O43" s="212"/>
      <c r="P43" s="212"/>
      <c r="Q43" s="212"/>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CD43" s="621" t="s">
        <v>350</v>
      </c>
      <c r="CE43" s="622"/>
      <c r="CF43" s="622"/>
      <c r="CG43" s="622"/>
      <c r="CH43" s="622"/>
      <c r="CI43" s="622"/>
      <c r="CJ43" s="622"/>
      <c r="CK43" s="622"/>
      <c r="CL43" s="622"/>
      <c r="CM43" s="622"/>
      <c r="CN43" s="622"/>
      <c r="CO43" s="622"/>
      <c r="CP43" s="622"/>
      <c r="CQ43" s="623"/>
      <c r="CR43" s="624">
        <v>194755</v>
      </c>
      <c r="CS43" s="660"/>
      <c r="CT43" s="660"/>
      <c r="CU43" s="660"/>
      <c r="CV43" s="660"/>
      <c r="CW43" s="660"/>
      <c r="CX43" s="660"/>
      <c r="CY43" s="661"/>
      <c r="CZ43" s="629">
        <v>0.9</v>
      </c>
      <c r="DA43" s="658"/>
      <c r="DB43" s="658"/>
      <c r="DC43" s="662"/>
      <c r="DD43" s="633">
        <v>194755</v>
      </c>
      <c r="DE43" s="660"/>
      <c r="DF43" s="660"/>
      <c r="DG43" s="660"/>
      <c r="DH43" s="660"/>
      <c r="DI43" s="660"/>
      <c r="DJ43" s="660"/>
      <c r="DK43" s="661"/>
      <c r="DL43" s="719"/>
      <c r="DM43" s="720"/>
      <c r="DN43" s="720"/>
      <c r="DO43" s="720"/>
      <c r="DP43" s="720"/>
      <c r="DQ43" s="720"/>
      <c r="DR43" s="720"/>
      <c r="DS43" s="720"/>
      <c r="DT43" s="720"/>
      <c r="DU43" s="720"/>
      <c r="DV43" s="721"/>
      <c r="DW43" s="722"/>
      <c r="DX43" s="723"/>
      <c r="DY43" s="723"/>
      <c r="DZ43" s="723"/>
      <c r="EA43" s="723"/>
      <c r="EB43" s="723"/>
      <c r="EC43" s="724"/>
    </row>
    <row r="44" spans="2:133" ht="11.25" customHeight="1">
      <c r="B44" s="223" t="s">
        <v>351</v>
      </c>
      <c r="CD44" s="736" t="s">
        <v>302</v>
      </c>
      <c r="CE44" s="737"/>
      <c r="CF44" s="621" t="s">
        <v>352</v>
      </c>
      <c r="CG44" s="622"/>
      <c r="CH44" s="622"/>
      <c r="CI44" s="622"/>
      <c r="CJ44" s="622"/>
      <c r="CK44" s="622"/>
      <c r="CL44" s="622"/>
      <c r="CM44" s="622"/>
      <c r="CN44" s="622"/>
      <c r="CO44" s="622"/>
      <c r="CP44" s="622"/>
      <c r="CQ44" s="623"/>
      <c r="CR44" s="624">
        <v>5841779</v>
      </c>
      <c r="CS44" s="625"/>
      <c r="CT44" s="625"/>
      <c r="CU44" s="625"/>
      <c r="CV44" s="625"/>
      <c r="CW44" s="625"/>
      <c r="CX44" s="625"/>
      <c r="CY44" s="626"/>
      <c r="CZ44" s="629">
        <v>27.2</v>
      </c>
      <c r="DA44" s="630"/>
      <c r="DB44" s="630"/>
      <c r="DC44" s="725"/>
      <c r="DD44" s="633">
        <v>821204</v>
      </c>
      <c r="DE44" s="625"/>
      <c r="DF44" s="625"/>
      <c r="DG44" s="625"/>
      <c r="DH44" s="625"/>
      <c r="DI44" s="625"/>
      <c r="DJ44" s="625"/>
      <c r="DK44" s="626"/>
      <c r="DL44" s="719"/>
      <c r="DM44" s="720"/>
      <c r="DN44" s="720"/>
      <c r="DO44" s="720"/>
      <c r="DP44" s="720"/>
      <c r="DQ44" s="720"/>
      <c r="DR44" s="720"/>
      <c r="DS44" s="720"/>
      <c r="DT44" s="720"/>
      <c r="DU44" s="720"/>
      <c r="DV44" s="721"/>
      <c r="DW44" s="722"/>
      <c r="DX44" s="723"/>
      <c r="DY44" s="723"/>
      <c r="DZ44" s="723"/>
      <c r="EA44" s="723"/>
      <c r="EB44" s="723"/>
      <c r="EC44" s="724"/>
    </row>
    <row r="45" spans="2:133" ht="11.25" customHeight="1">
      <c r="CD45" s="738"/>
      <c r="CE45" s="739"/>
      <c r="CF45" s="621" t="s">
        <v>353</v>
      </c>
      <c r="CG45" s="622"/>
      <c r="CH45" s="622"/>
      <c r="CI45" s="622"/>
      <c r="CJ45" s="622"/>
      <c r="CK45" s="622"/>
      <c r="CL45" s="622"/>
      <c r="CM45" s="622"/>
      <c r="CN45" s="622"/>
      <c r="CO45" s="622"/>
      <c r="CP45" s="622"/>
      <c r="CQ45" s="623"/>
      <c r="CR45" s="624">
        <v>3245672</v>
      </c>
      <c r="CS45" s="660"/>
      <c r="CT45" s="660"/>
      <c r="CU45" s="660"/>
      <c r="CV45" s="660"/>
      <c r="CW45" s="660"/>
      <c r="CX45" s="660"/>
      <c r="CY45" s="661"/>
      <c r="CZ45" s="629">
        <v>15.1</v>
      </c>
      <c r="DA45" s="658"/>
      <c r="DB45" s="658"/>
      <c r="DC45" s="662"/>
      <c r="DD45" s="633">
        <v>23918</v>
      </c>
      <c r="DE45" s="660"/>
      <c r="DF45" s="660"/>
      <c r="DG45" s="660"/>
      <c r="DH45" s="660"/>
      <c r="DI45" s="660"/>
      <c r="DJ45" s="660"/>
      <c r="DK45" s="661"/>
      <c r="DL45" s="719"/>
      <c r="DM45" s="720"/>
      <c r="DN45" s="720"/>
      <c r="DO45" s="720"/>
      <c r="DP45" s="720"/>
      <c r="DQ45" s="720"/>
      <c r="DR45" s="720"/>
      <c r="DS45" s="720"/>
      <c r="DT45" s="720"/>
      <c r="DU45" s="720"/>
      <c r="DV45" s="721"/>
      <c r="DW45" s="722"/>
      <c r="DX45" s="723"/>
      <c r="DY45" s="723"/>
      <c r="DZ45" s="723"/>
      <c r="EA45" s="723"/>
      <c r="EB45" s="723"/>
      <c r="EC45" s="724"/>
    </row>
    <row r="46" spans="2:133" ht="11.25" customHeight="1">
      <c r="CD46" s="738"/>
      <c r="CE46" s="739"/>
      <c r="CF46" s="621" t="s">
        <v>354</v>
      </c>
      <c r="CG46" s="622"/>
      <c r="CH46" s="622"/>
      <c r="CI46" s="622"/>
      <c r="CJ46" s="622"/>
      <c r="CK46" s="622"/>
      <c r="CL46" s="622"/>
      <c r="CM46" s="622"/>
      <c r="CN46" s="622"/>
      <c r="CO46" s="622"/>
      <c r="CP46" s="622"/>
      <c r="CQ46" s="623"/>
      <c r="CR46" s="624">
        <v>2570528</v>
      </c>
      <c r="CS46" s="625"/>
      <c r="CT46" s="625"/>
      <c r="CU46" s="625"/>
      <c r="CV46" s="625"/>
      <c r="CW46" s="625"/>
      <c r="CX46" s="625"/>
      <c r="CY46" s="626"/>
      <c r="CZ46" s="629">
        <v>12</v>
      </c>
      <c r="DA46" s="630"/>
      <c r="DB46" s="630"/>
      <c r="DC46" s="725"/>
      <c r="DD46" s="633">
        <v>771707</v>
      </c>
      <c r="DE46" s="625"/>
      <c r="DF46" s="625"/>
      <c r="DG46" s="625"/>
      <c r="DH46" s="625"/>
      <c r="DI46" s="625"/>
      <c r="DJ46" s="625"/>
      <c r="DK46" s="626"/>
      <c r="DL46" s="719"/>
      <c r="DM46" s="720"/>
      <c r="DN46" s="720"/>
      <c r="DO46" s="720"/>
      <c r="DP46" s="720"/>
      <c r="DQ46" s="720"/>
      <c r="DR46" s="720"/>
      <c r="DS46" s="720"/>
      <c r="DT46" s="720"/>
      <c r="DU46" s="720"/>
      <c r="DV46" s="721"/>
      <c r="DW46" s="722"/>
      <c r="DX46" s="723"/>
      <c r="DY46" s="723"/>
      <c r="DZ46" s="723"/>
      <c r="EA46" s="723"/>
      <c r="EB46" s="723"/>
      <c r="EC46" s="724"/>
    </row>
    <row r="47" spans="2:133" ht="11.25" customHeight="1">
      <c r="CD47" s="738"/>
      <c r="CE47" s="739"/>
      <c r="CF47" s="621" t="s">
        <v>355</v>
      </c>
      <c r="CG47" s="622"/>
      <c r="CH47" s="622"/>
      <c r="CI47" s="622"/>
      <c r="CJ47" s="622"/>
      <c r="CK47" s="622"/>
      <c r="CL47" s="622"/>
      <c r="CM47" s="622"/>
      <c r="CN47" s="622"/>
      <c r="CO47" s="622"/>
      <c r="CP47" s="622"/>
      <c r="CQ47" s="623"/>
      <c r="CR47" s="624">
        <v>4811862</v>
      </c>
      <c r="CS47" s="660"/>
      <c r="CT47" s="660"/>
      <c r="CU47" s="660"/>
      <c r="CV47" s="660"/>
      <c r="CW47" s="660"/>
      <c r="CX47" s="660"/>
      <c r="CY47" s="661"/>
      <c r="CZ47" s="629">
        <v>22.4</v>
      </c>
      <c r="DA47" s="658"/>
      <c r="DB47" s="658"/>
      <c r="DC47" s="662"/>
      <c r="DD47" s="633">
        <v>601619</v>
      </c>
      <c r="DE47" s="660"/>
      <c r="DF47" s="660"/>
      <c r="DG47" s="660"/>
      <c r="DH47" s="660"/>
      <c r="DI47" s="660"/>
      <c r="DJ47" s="660"/>
      <c r="DK47" s="661"/>
      <c r="DL47" s="719"/>
      <c r="DM47" s="720"/>
      <c r="DN47" s="720"/>
      <c r="DO47" s="720"/>
      <c r="DP47" s="720"/>
      <c r="DQ47" s="720"/>
      <c r="DR47" s="720"/>
      <c r="DS47" s="720"/>
      <c r="DT47" s="720"/>
      <c r="DU47" s="720"/>
      <c r="DV47" s="721"/>
      <c r="DW47" s="722"/>
      <c r="DX47" s="723"/>
      <c r="DY47" s="723"/>
      <c r="DZ47" s="723"/>
      <c r="EA47" s="723"/>
      <c r="EB47" s="723"/>
      <c r="EC47" s="724"/>
    </row>
    <row r="48" spans="2:133">
      <c r="CD48" s="740"/>
      <c r="CE48" s="741"/>
      <c r="CF48" s="621" t="s">
        <v>356</v>
      </c>
      <c r="CG48" s="622"/>
      <c r="CH48" s="622"/>
      <c r="CI48" s="622"/>
      <c r="CJ48" s="622"/>
      <c r="CK48" s="622"/>
      <c r="CL48" s="622"/>
      <c r="CM48" s="622"/>
      <c r="CN48" s="622"/>
      <c r="CO48" s="622"/>
      <c r="CP48" s="622"/>
      <c r="CQ48" s="623"/>
      <c r="CR48" s="624" t="s">
        <v>121</v>
      </c>
      <c r="CS48" s="625"/>
      <c r="CT48" s="625"/>
      <c r="CU48" s="625"/>
      <c r="CV48" s="625"/>
      <c r="CW48" s="625"/>
      <c r="CX48" s="625"/>
      <c r="CY48" s="626"/>
      <c r="CZ48" s="629" t="s">
        <v>121</v>
      </c>
      <c r="DA48" s="630"/>
      <c r="DB48" s="630"/>
      <c r="DC48" s="725"/>
      <c r="DD48" s="633" t="s">
        <v>235</v>
      </c>
      <c r="DE48" s="625"/>
      <c r="DF48" s="625"/>
      <c r="DG48" s="625"/>
      <c r="DH48" s="625"/>
      <c r="DI48" s="625"/>
      <c r="DJ48" s="625"/>
      <c r="DK48" s="626"/>
      <c r="DL48" s="719"/>
      <c r="DM48" s="720"/>
      <c r="DN48" s="720"/>
      <c r="DO48" s="720"/>
      <c r="DP48" s="720"/>
      <c r="DQ48" s="720"/>
      <c r="DR48" s="720"/>
      <c r="DS48" s="720"/>
      <c r="DT48" s="720"/>
      <c r="DU48" s="720"/>
      <c r="DV48" s="721"/>
      <c r="DW48" s="722"/>
      <c r="DX48" s="723"/>
      <c r="DY48" s="723"/>
      <c r="DZ48" s="723"/>
      <c r="EA48" s="723"/>
      <c r="EB48" s="723"/>
      <c r="EC48" s="724"/>
    </row>
    <row r="49" spans="82:133" ht="11.25" customHeight="1">
      <c r="CD49" s="669" t="s">
        <v>357</v>
      </c>
      <c r="CE49" s="670"/>
      <c r="CF49" s="670"/>
      <c r="CG49" s="670"/>
      <c r="CH49" s="670"/>
      <c r="CI49" s="670"/>
      <c r="CJ49" s="670"/>
      <c r="CK49" s="670"/>
      <c r="CL49" s="670"/>
      <c r="CM49" s="670"/>
      <c r="CN49" s="670"/>
      <c r="CO49" s="670"/>
      <c r="CP49" s="670"/>
      <c r="CQ49" s="671"/>
      <c r="CR49" s="704">
        <v>21481187</v>
      </c>
      <c r="CS49" s="694"/>
      <c r="CT49" s="694"/>
      <c r="CU49" s="694"/>
      <c r="CV49" s="694"/>
      <c r="CW49" s="694"/>
      <c r="CX49" s="694"/>
      <c r="CY49" s="726"/>
      <c r="CZ49" s="709">
        <v>100</v>
      </c>
      <c r="DA49" s="727"/>
      <c r="DB49" s="727"/>
      <c r="DC49" s="728"/>
      <c r="DD49" s="729">
        <v>7798129</v>
      </c>
      <c r="DE49" s="694"/>
      <c r="DF49" s="694"/>
      <c r="DG49" s="694"/>
      <c r="DH49" s="694"/>
      <c r="DI49" s="694"/>
      <c r="DJ49" s="694"/>
      <c r="DK49" s="726"/>
      <c r="DL49" s="730"/>
      <c r="DM49" s="731"/>
      <c r="DN49" s="731"/>
      <c r="DO49" s="731"/>
      <c r="DP49" s="731"/>
      <c r="DQ49" s="731"/>
      <c r="DR49" s="731"/>
      <c r="DS49" s="731"/>
      <c r="DT49" s="731"/>
      <c r="DU49" s="731"/>
      <c r="DV49" s="732"/>
      <c r="DW49" s="733"/>
      <c r="DX49" s="734"/>
      <c r="DY49" s="734"/>
      <c r="DZ49" s="734"/>
      <c r="EA49" s="734"/>
      <c r="EB49" s="734"/>
      <c r="EC49" s="735"/>
    </row>
    <row r="50" spans="82:133" hidden="1"/>
    <row r="51" spans="82:133" hidden="1"/>
    <row r="52" spans="82:133" hidden="1"/>
    <row r="53" spans="82:133" hidden="1"/>
  </sheetData>
  <sheetProtection algorithmName="SHA-512" hashValue="CjEGLFU531DMFrrYL8Ew7nbL1R8NueqrP9Op3qhQlpinvqEd1GXvgGHfWg9l0n4yDWU50K6j1SiWLFyS+k69pg==" saltValue="CXVEwFdE3FGs70v8sj5pJ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heetViews>
  <sheetFormatPr defaultColWidth="0" defaultRowHeight="13.5" zeroHeight="1"/>
  <cols>
    <col min="1" max="130" width="2.75" style="272" customWidth="1"/>
    <col min="131" max="131" width="1.625" style="272" customWidth="1"/>
    <col min="132" max="16384" width="9" style="272" hidden="1"/>
  </cols>
  <sheetData>
    <row r="1" spans="1:131" s="230" customFormat="1" ht="11.25" customHeight="1" thickBot="1">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7"/>
      <c r="DQ1" s="228"/>
      <c r="DR1" s="228"/>
      <c r="DS1" s="228"/>
      <c r="DT1" s="228"/>
      <c r="DU1" s="228"/>
      <c r="DV1" s="228"/>
      <c r="DW1" s="228"/>
      <c r="DX1" s="228"/>
      <c r="DY1" s="228"/>
      <c r="DZ1" s="228"/>
      <c r="EA1" s="229"/>
    </row>
    <row r="2" spans="1:131" s="234" customFormat="1" ht="26.25" customHeight="1" thickBot="1">
      <c r="A2" s="231" t="s">
        <v>358</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771" t="s">
        <v>359</v>
      </c>
      <c r="DK2" s="772"/>
      <c r="DL2" s="772"/>
      <c r="DM2" s="772"/>
      <c r="DN2" s="772"/>
      <c r="DO2" s="773"/>
      <c r="DP2" s="232"/>
      <c r="DQ2" s="771" t="s">
        <v>360</v>
      </c>
      <c r="DR2" s="772"/>
      <c r="DS2" s="772"/>
      <c r="DT2" s="772"/>
      <c r="DU2" s="772"/>
      <c r="DV2" s="772"/>
      <c r="DW2" s="772"/>
      <c r="DX2" s="772"/>
      <c r="DY2" s="772"/>
      <c r="DZ2" s="773"/>
      <c r="EA2" s="233"/>
    </row>
    <row r="3" spans="1:131" s="230" customFormat="1" ht="11.25"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9"/>
    </row>
    <row r="4" spans="1:131" s="238" customFormat="1" ht="26.25" customHeight="1" thickBot="1">
      <c r="A4" s="774" t="s">
        <v>361</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235"/>
      <c r="BA4" s="235"/>
      <c r="BB4" s="235"/>
      <c r="BC4" s="235"/>
      <c r="BD4" s="235"/>
      <c r="BE4" s="236"/>
      <c r="BF4" s="236"/>
      <c r="BG4" s="236"/>
      <c r="BH4" s="236"/>
      <c r="BI4" s="236"/>
      <c r="BJ4" s="236"/>
      <c r="BK4" s="236"/>
      <c r="BL4" s="236"/>
      <c r="BM4" s="236"/>
      <c r="BN4" s="236"/>
      <c r="BO4" s="236"/>
      <c r="BP4" s="236"/>
      <c r="BQ4" s="235" t="s">
        <v>362</v>
      </c>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7"/>
    </row>
    <row r="5" spans="1:131" s="238" customFormat="1" ht="26.25" customHeight="1">
      <c r="A5" s="765" t="s">
        <v>363</v>
      </c>
      <c r="B5" s="766"/>
      <c r="C5" s="766"/>
      <c r="D5" s="766"/>
      <c r="E5" s="766"/>
      <c r="F5" s="766"/>
      <c r="G5" s="766"/>
      <c r="H5" s="766"/>
      <c r="I5" s="766"/>
      <c r="J5" s="766"/>
      <c r="K5" s="766"/>
      <c r="L5" s="766"/>
      <c r="M5" s="766"/>
      <c r="N5" s="766"/>
      <c r="O5" s="766"/>
      <c r="P5" s="767"/>
      <c r="Q5" s="742" t="s">
        <v>364</v>
      </c>
      <c r="R5" s="743"/>
      <c r="S5" s="743"/>
      <c r="T5" s="743"/>
      <c r="U5" s="744"/>
      <c r="V5" s="742" t="s">
        <v>365</v>
      </c>
      <c r="W5" s="743"/>
      <c r="X5" s="743"/>
      <c r="Y5" s="743"/>
      <c r="Z5" s="744"/>
      <c r="AA5" s="742" t="s">
        <v>366</v>
      </c>
      <c r="AB5" s="743"/>
      <c r="AC5" s="743"/>
      <c r="AD5" s="743"/>
      <c r="AE5" s="743"/>
      <c r="AF5" s="775" t="s">
        <v>367</v>
      </c>
      <c r="AG5" s="743"/>
      <c r="AH5" s="743"/>
      <c r="AI5" s="743"/>
      <c r="AJ5" s="754"/>
      <c r="AK5" s="743" t="s">
        <v>368</v>
      </c>
      <c r="AL5" s="743"/>
      <c r="AM5" s="743"/>
      <c r="AN5" s="743"/>
      <c r="AO5" s="744"/>
      <c r="AP5" s="742" t="s">
        <v>369</v>
      </c>
      <c r="AQ5" s="743"/>
      <c r="AR5" s="743"/>
      <c r="AS5" s="743"/>
      <c r="AT5" s="744"/>
      <c r="AU5" s="742" t="s">
        <v>370</v>
      </c>
      <c r="AV5" s="743"/>
      <c r="AW5" s="743"/>
      <c r="AX5" s="743"/>
      <c r="AY5" s="754"/>
      <c r="AZ5" s="239"/>
      <c r="BA5" s="239"/>
      <c r="BB5" s="239"/>
      <c r="BC5" s="239"/>
      <c r="BD5" s="239"/>
      <c r="BE5" s="240"/>
      <c r="BF5" s="240"/>
      <c r="BG5" s="240"/>
      <c r="BH5" s="240"/>
      <c r="BI5" s="240"/>
      <c r="BJ5" s="240"/>
      <c r="BK5" s="240"/>
      <c r="BL5" s="240"/>
      <c r="BM5" s="240"/>
      <c r="BN5" s="240"/>
      <c r="BO5" s="240"/>
      <c r="BP5" s="240"/>
      <c r="BQ5" s="765" t="s">
        <v>371</v>
      </c>
      <c r="BR5" s="766"/>
      <c r="BS5" s="766"/>
      <c r="BT5" s="766"/>
      <c r="BU5" s="766"/>
      <c r="BV5" s="766"/>
      <c r="BW5" s="766"/>
      <c r="BX5" s="766"/>
      <c r="BY5" s="766"/>
      <c r="BZ5" s="766"/>
      <c r="CA5" s="766"/>
      <c r="CB5" s="766"/>
      <c r="CC5" s="766"/>
      <c r="CD5" s="766"/>
      <c r="CE5" s="766"/>
      <c r="CF5" s="766"/>
      <c r="CG5" s="767"/>
      <c r="CH5" s="742" t="s">
        <v>372</v>
      </c>
      <c r="CI5" s="743"/>
      <c r="CJ5" s="743"/>
      <c r="CK5" s="743"/>
      <c r="CL5" s="744"/>
      <c r="CM5" s="742" t="s">
        <v>373</v>
      </c>
      <c r="CN5" s="743"/>
      <c r="CO5" s="743"/>
      <c r="CP5" s="743"/>
      <c r="CQ5" s="744"/>
      <c r="CR5" s="742" t="s">
        <v>374</v>
      </c>
      <c r="CS5" s="743"/>
      <c r="CT5" s="743"/>
      <c r="CU5" s="743"/>
      <c r="CV5" s="744"/>
      <c r="CW5" s="742" t="s">
        <v>375</v>
      </c>
      <c r="CX5" s="743"/>
      <c r="CY5" s="743"/>
      <c r="CZ5" s="743"/>
      <c r="DA5" s="744"/>
      <c r="DB5" s="742" t="s">
        <v>376</v>
      </c>
      <c r="DC5" s="743"/>
      <c r="DD5" s="743"/>
      <c r="DE5" s="743"/>
      <c r="DF5" s="744"/>
      <c r="DG5" s="748" t="s">
        <v>377</v>
      </c>
      <c r="DH5" s="749"/>
      <c r="DI5" s="749"/>
      <c r="DJ5" s="749"/>
      <c r="DK5" s="750"/>
      <c r="DL5" s="748" t="s">
        <v>378</v>
      </c>
      <c r="DM5" s="749"/>
      <c r="DN5" s="749"/>
      <c r="DO5" s="749"/>
      <c r="DP5" s="750"/>
      <c r="DQ5" s="742" t="s">
        <v>379</v>
      </c>
      <c r="DR5" s="743"/>
      <c r="DS5" s="743"/>
      <c r="DT5" s="743"/>
      <c r="DU5" s="744"/>
      <c r="DV5" s="742" t="s">
        <v>370</v>
      </c>
      <c r="DW5" s="743"/>
      <c r="DX5" s="743"/>
      <c r="DY5" s="743"/>
      <c r="DZ5" s="754"/>
      <c r="EA5" s="237"/>
    </row>
    <row r="6" spans="1:131" s="238" customFormat="1" ht="26.25" customHeight="1" thickBot="1">
      <c r="A6" s="768"/>
      <c r="B6" s="769"/>
      <c r="C6" s="769"/>
      <c r="D6" s="769"/>
      <c r="E6" s="769"/>
      <c r="F6" s="769"/>
      <c r="G6" s="769"/>
      <c r="H6" s="769"/>
      <c r="I6" s="769"/>
      <c r="J6" s="769"/>
      <c r="K6" s="769"/>
      <c r="L6" s="769"/>
      <c r="M6" s="769"/>
      <c r="N6" s="769"/>
      <c r="O6" s="769"/>
      <c r="P6" s="770"/>
      <c r="Q6" s="745"/>
      <c r="R6" s="746"/>
      <c r="S6" s="746"/>
      <c r="T6" s="746"/>
      <c r="U6" s="747"/>
      <c r="V6" s="745"/>
      <c r="W6" s="746"/>
      <c r="X6" s="746"/>
      <c r="Y6" s="746"/>
      <c r="Z6" s="747"/>
      <c r="AA6" s="745"/>
      <c r="AB6" s="746"/>
      <c r="AC6" s="746"/>
      <c r="AD6" s="746"/>
      <c r="AE6" s="746"/>
      <c r="AF6" s="776"/>
      <c r="AG6" s="746"/>
      <c r="AH6" s="746"/>
      <c r="AI6" s="746"/>
      <c r="AJ6" s="755"/>
      <c r="AK6" s="746"/>
      <c r="AL6" s="746"/>
      <c r="AM6" s="746"/>
      <c r="AN6" s="746"/>
      <c r="AO6" s="747"/>
      <c r="AP6" s="745"/>
      <c r="AQ6" s="746"/>
      <c r="AR6" s="746"/>
      <c r="AS6" s="746"/>
      <c r="AT6" s="747"/>
      <c r="AU6" s="745"/>
      <c r="AV6" s="746"/>
      <c r="AW6" s="746"/>
      <c r="AX6" s="746"/>
      <c r="AY6" s="755"/>
      <c r="AZ6" s="235"/>
      <c r="BA6" s="235"/>
      <c r="BB6" s="235"/>
      <c r="BC6" s="235"/>
      <c r="BD6" s="235"/>
      <c r="BE6" s="236"/>
      <c r="BF6" s="236"/>
      <c r="BG6" s="236"/>
      <c r="BH6" s="236"/>
      <c r="BI6" s="236"/>
      <c r="BJ6" s="236"/>
      <c r="BK6" s="236"/>
      <c r="BL6" s="236"/>
      <c r="BM6" s="236"/>
      <c r="BN6" s="236"/>
      <c r="BO6" s="236"/>
      <c r="BP6" s="236"/>
      <c r="BQ6" s="768"/>
      <c r="BR6" s="769"/>
      <c r="BS6" s="769"/>
      <c r="BT6" s="769"/>
      <c r="BU6" s="769"/>
      <c r="BV6" s="769"/>
      <c r="BW6" s="769"/>
      <c r="BX6" s="769"/>
      <c r="BY6" s="769"/>
      <c r="BZ6" s="769"/>
      <c r="CA6" s="769"/>
      <c r="CB6" s="769"/>
      <c r="CC6" s="769"/>
      <c r="CD6" s="769"/>
      <c r="CE6" s="769"/>
      <c r="CF6" s="769"/>
      <c r="CG6" s="770"/>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51"/>
      <c r="DH6" s="752"/>
      <c r="DI6" s="752"/>
      <c r="DJ6" s="752"/>
      <c r="DK6" s="753"/>
      <c r="DL6" s="751"/>
      <c r="DM6" s="752"/>
      <c r="DN6" s="752"/>
      <c r="DO6" s="752"/>
      <c r="DP6" s="753"/>
      <c r="DQ6" s="745"/>
      <c r="DR6" s="746"/>
      <c r="DS6" s="746"/>
      <c r="DT6" s="746"/>
      <c r="DU6" s="747"/>
      <c r="DV6" s="745"/>
      <c r="DW6" s="746"/>
      <c r="DX6" s="746"/>
      <c r="DY6" s="746"/>
      <c r="DZ6" s="755"/>
      <c r="EA6" s="237"/>
    </row>
    <row r="7" spans="1:131" s="238" customFormat="1" ht="26.25" customHeight="1" thickTop="1">
      <c r="A7" s="241">
        <v>1</v>
      </c>
      <c r="B7" s="756" t="s">
        <v>380</v>
      </c>
      <c r="C7" s="757"/>
      <c r="D7" s="757"/>
      <c r="E7" s="757"/>
      <c r="F7" s="757"/>
      <c r="G7" s="757"/>
      <c r="H7" s="757"/>
      <c r="I7" s="757"/>
      <c r="J7" s="757"/>
      <c r="K7" s="757"/>
      <c r="L7" s="757"/>
      <c r="M7" s="757"/>
      <c r="N7" s="757"/>
      <c r="O7" s="757"/>
      <c r="P7" s="758"/>
      <c r="Q7" s="759">
        <v>23272</v>
      </c>
      <c r="R7" s="760"/>
      <c r="S7" s="760"/>
      <c r="T7" s="760"/>
      <c r="U7" s="760"/>
      <c r="V7" s="760">
        <v>21483</v>
      </c>
      <c r="W7" s="760"/>
      <c r="X7" s="760"/>
      <c r="Y7" s="760"/>
      <c r="Z7" s="760"/>
      <c r="AA7" s="760">
        <v>1789</v>
      </c>
      <c r="AB7" s="760"/>
      <c r="AC7" s="760"/>
      <c r="AD7" s="760"/>
      <c r="AE7" s="761"/>
      <c r="AF7" s="762">
        <v>466</v>
      </c>
      <c r="AG7" s="763"/>
      <c r="AH7" s="763"/>
      <c r="AI7" s="763"/>
      <c r="AJ7" s="764"/>
      <c r="AK7" s="799">
        <v>6</v>
      </c>
      <c r="AL7" s="800"/>
      <c r="AM7" s="800"/>
      <c r="AN7" s="800"/>
      <c r="AO7" s="800"/>
      <c r="AP7" s="800">
        <v>16193</v>
      </c>
      <c r="AQ7" s="800"/>
      <c r="AR7" s="800"/>
      <c r="AS7" s="800"/>
      <c r="AT7" s="800"/>
      <c r="AU7" s="801"/>
      <c r="AV7" s="801"/>
      <c r="AW7" s="801"/>
      <c r="AX7" s="801"/>
      <c r="AY7" s="802"/>
      <c r="AZ7" s="235"/>
      <c r="BA7" s="235"/>
      <c r="BB7" s="235"/>
      <c r="BC7" s="235"/>
      <c r="BD7" s="235"/>
      <c r="BE7" s="236"/>
      <c r="BF7" s="236"/>
      <c r="BG7" s="236"/>
      <c r="BH7" s="236"/>
      <c r="BI7" s="236"/>
      <c r="BJ7" s="236"/>
      <c r="BK7" s="236"/>
      <c r="BL7" s="236"/>
      <c r="BM7" s="236"/>
      <c r="BN7" s="236"/>
      <c r="BO7" s="236"/>
      <c r="BP7" s="236"/>
      <c r="BQ7" s="242">
        <v>1</v>
      </c>
      <c r="BR7" s="243"/>
      <c r="BS7" s="803" t="s">
        <v>579</v>
      </c>
      <c r="BT7" s="804"/>
      <c r="BU7" s="804"/>
      <c r="BV7" s="804"/>
      <c r="BW7" s="804"/>
      <c r="BX7" s="804"/>
      <c r="BY7" s="804"/>
      <c r="BZ7" s="804"/>
      <c r="CA7" s="804"/>
      <c r="CB7" s="804"/>
      <c r="CC7" s="804"/>
      <c r="CD7" s="804"/>
      <c r="CE7" s="804"/>
      <c r="CF7" s="804"/>
      <c r="CG7" s="805"/>
      <c r="CH7" s="796">
        <v>-5</v>
      </c>
      <c r="CI7" s="797"/>
      <c r="CJ7" s="797"/>
      <c r="CK7" s="797"/>
      <c r="CL7" s="798"/>
      <c r="CM7" s="796">
        <v>131</v>
      </c>
      <c r="CN7" s="797"/>
      <c r="CO7" s="797"/>
      <c r="CP7" s="797"/>
      <c r="CQ7" s="798"/>
      <c r="CR7" s="796">
        <v>38</v>
      </c>
      <c r="CS7" s="797"/>
      <c r="CT7" s="797"/>
      <c r="CU7" s="797"/>
      <c r="CV7" s="798"/>
      <c r="CW7" s="796">
        <v>40</v>
      </c>
      <c r="CX7" s="797"/>
      <c r="CY7" s="797"/>
      <c r="CZ7" s="797"/>
      <c r="DA7" s="798"/>
      <c r="DB7" s="796" t="s">
        <v>578</v>
      </c>
      <c r="DC7" s="797"/>
      <c r="DD7" s="797"/>
      <c r="DE7" s="797"/>
      <c r="DF7" s="798"/>
      <c r="DG7" s="796" t="s">
        <v>578</v>
      </c>
      <c r="DH7" s="797"/>
      <c r="DI7" s="797"/>
      <c r="DJ7" s="797"/>
      <c r="DK7" s="798"/>
      <c r="DL7" s="796" t="s">
        <v>578</v>
      </c>
      <c r="DM7" s="797"/>
      <c r="DN7" s="797"/>
      <c r="DO7" s="797"/>
      <c r="DP7" s="798"/>
      <c r="DQ7" s="796" t="s">
        <v>578</v>
      </c>
      <c r="DR7" s="797"/>
      <c r="DS7" s="797"/>
      <c r="DT7" s="797"/>
      <c r="DU7" s="798"/>
      <c r="DV7" s="777"/>
      <c r="DW7" s="778"/>
      <c r="DX7" s="778"/>
      <c r="DY7" s="778"/>
      <c r="DZ7" s="779"/>
      <c r="EA7" s="237"/>
    </row>
    <row r="8" spans="1:131" s="238" customFormat="1" ht="26.25" customHeight="1">
      <c r="A8" s="24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89"/>
      <c r="AL8" s="790"/>
      <c r="AM8" s="790"/>
      <c r="AN8" s="790"/>
      <c r="AO8" s="790"/>
      <c r="AP8" s="790"/>
      <c r="AQ8" s="790"/>
      <c r="AR8" s="790"/>
      <c r="AS8" s="790"/>
      <c r="AT8" s="790"/>
      <c r="AU8" s="791"/>
      <c r="AV8" s="791"/>
      <c r="AW8" s="791"/>
      <c r="AX8" s="791"/>
      <c r="AY8" s="792"/>
      <c r="AZ8" s="235"/>
      <c r="BA8" s="235"/>
      <c r="BB8" s="235"/>
      <c r="BC8" s="235"/>
      <c r="BD8" s="235"/>
      <c r="BE8" s="236"/>
      <c r="BF8" s="236"/>
      <c r="BG8" s="236"/>
      <c r="BH8" s="236"/>
      <c r="BI8" s="236"/>
      <c r="BJ8" s="236"/>
      <c r="BK8" s="236"/>
      <c r="BL8" s="236"/>
      <c r="BM8" s="236"/>
      <c r="BN8" s="236"/>
      <c r="BO8" s="236"/>
      <c r="BP8" s="236"/>
      <c r="BQ8" s="245">
        <v>2</v>
      </c>
      <c r="BR8" s="246"/>
      <c r="BS8" s="793" t="s">
        <v>580</v>
      </c>
      <c r="BT8" s="794"/>
      <c r="BU8" s="794"/>
      <c r="BV8" s="794"/>
      <c r="BW8" s="794"/>
      <c r="BX8" s="794"/>
      <c r="BY8" s="794"/>
      <c r="BZ8" s="794"/>
      <c r="CA8" s="794"/>
      <c r="CB8" s="794"/>
      <c r="CC8" s="794"/>
      <c r="CD8" s="794"/>
      <c r="CE8" s="794"/>
      <c r="CF8" s="794"/>
      <c r="CG8" s="795"/>
      <c r="CH8" s="806">
        <v>-21</v>
      </c>
      <c r="CI8" s="807"/>
      <c r="CJ8" s="807"/>
      <c r="CK8" s="807"/>
      <c r="CL8" s="808"/>
      <c r="CM8" s="806">
        <v>1373</v>
      </c>
      <c r="CN8" s="807"/>
      <c r="CO8" s="807"/>
      <c r="CP8" s="807"/>
      <c r="CQ8" s="808"/>
      <c r="CR8" s="806">
        <v>623</v>
      </c>
      <c r="CS8" s="807"/>
      <c r="CT8" s="807"/>
      <c r="CU8" s="807"/>
      <c r="CV8" s="808"/>
      <c r="CW8" s="806">
        <v>2757</v>
      </c>
      <c r="CX8" s="807"/>
      <c r="CY8" s="807"/>
      <c r="CZ8" s="807"/>
      <c r="DA8" s="808"/>
      <c r="DB8" s="806" t="s">
        <v>578</v>
      </c>
      <c r="DC8" s="807"/>
      <c r="DD8" s="807"/>
      <c r="DE8" s="807"/>
      <c r="DF8" s="808"/>
      <c r="DG8" s="806" t="s">
        <v>578</v>
      </c>
      <c r="DH8" s="807"/>
      <c r="DI8" s="807"/>
      <c r="DJ8" s="807"/>
      <c r="DK8" s="808"/>
      <c r="DL8" s="806" t="s">
        <v>578</v>
      </c>
      <c r="DM8" s="807"/>
      <c r="DN8" s="807"/>
      <c r="DO8" s="807"/>
      <c r="DP8" s="808"/>
      <c r="DQ8" s="806" t="s">
        <v>578</v>
      </c>
      <c r="DR8" s="807"/>
      <c r="DS8" s="807"/>
      <c r="DT8" s="807"/>
      <c r="DU8" s="808"/>
      <c r="DV8" s="809"/>
      <c r="DW8" s="810"/>
      <c r="DX8" s="810"/>
      <c r="DY8" s="810"/>
      <c r="DZ8" s="811"/>
      <c r="EA8" s="237"/>
    </row>
    <row r="9" spans="1:131" s="238" customFormat="1" ht="26.25" customHeight="1">
      <c r="A9" s="24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89"/>
      <c r="AL9" s="790"/>
      <c r="AM9" s="790"/>
      <c r="AN9" s="790"/>
      <c r="AO9" s="790"/>
      <c r="AP9" s="790"/>
      <c r="AQ9" s="790"/>
      <c r="AR9" s="790"/>
      <c r="AS9" s="790"/>
      <c r="AT9" s="790"/>
      <c r="AU9" s="791"/>
      <c r="AV9" s="791"/>
      <c r="AW9" s="791"/>
      <c r="AX9" s="791"/>
      <c r="AY9" s="792"/>
      <c r="AZ9" s="235"/>
      <c r="BA9" s="235"/>
      <c r="BB9" s="235"/>
      <c r="BC9" s="235"/>
      <c r="BD9" s="235"/>
      <c r="BE9" s="236"/>
      <c r="BF9" s="236"/>
      <c r="BG9" s="236"/>
      <c r="BH9" s="236"/>
      <c r="BI9" s="236"/>
      <c r="BJ9" s="236"/>
      <c r="BK9" s="236"/>
      <c r="BL9" s="236"/>
      <c r="BM9" s="236"/>
      <c r="BN9" s="236"/>
      <c r="BO9" s="236"/>
      <c r="BP9" s="236"/>
      <c r="BQ9" s="245">
        <v>3</v>
      </c>
      <c r="BR9" s="246"/>
      <c r="BS9" s="793"/>
      <c r="BT9" s="794"/>
      <c r="BU9" s="794"/>
      <c r="BV9" s="794"/>
      <c r="BW9" s="794"/>
      <c r="BX9" s="794"/>
      <c r="BY9" s="794"/>
      <c r="BZ9" s="794"/>
      <c r="CA9" s="794"/>
      <c r="CB9" s="794"/>
      <c r="CC9" s="794"/>
      <c r="CD9" s="794"/>
      <c r="CE9" s="794"/>
      <c r="CF9" s="794"/>
      <c r="CG9" s="795"/>
      <c r="CH9" s="806"/>
      <c r="CI9" s="807"/>
      <c r="CJ9" s="807"/>
      <c r="CK9" s="807"/>
      <c r="CL9" s="808"/>
      <c r="CM9" s="806"/>
      <c r="CN9" s="807"/>
      <c r="CO9" s="807"/>
      <c r="CP9" s="807"/>
      <c r="CQ9" s="808"/>
      <c r="CR9" s="806"/>
      <c r="CS9" s="807"/>
      <c r="CT9" s="807"/>
      <c r="CU9" s="807"/>
      <c r="CV9" s="808"/>
      <c r="CW9" s="806"/>
      <c r="CX9" s="807"/>
      <c r="CY9" s="807"/>
      <c r="CZ9" s="807"/>
      <c r="DA9" s="808"/>
      <c r="DB9" s="806"/>
      <c r="DC9" s="807"/>
      <c r="DD9" s="807"/>
      <c r="DE9" s="807"/>
      <c r="DF9" s="808"/>
      <c r="DG9" s="806"/>
      <c r="DH9" s="807"/>
      <c r="DI9" s="807"/>
      <c r="DJ9" s="807"/>
      <c r="DK9" s="808"/>
      <c r="DL9" s="806"/>
      <c r="DM9" s="807"/>
      <c r="DN9" s="807"/>
      <c r="DO9" s="807"/>
      <c r="DP9" s="808"/>
      <c r="DQ9" s="806"/>
      <c r="DR9" s="807"/>
      <c r="DS9" s="807"/>
      <c r="DT9" s="807"/>
      <c r="DU9" s="808"/>
      <c r="DV9" s="809"/>
      <c r="DW9" s="810"/>
      <c r="DX9" s="810"/>
      <c r="DY9" s="810"/>
      <c r="DZ9" s="811"/>
      <c r="EA9" s="237"/>
    </row>
    <row r="10" spans="1:131" s="238" customFormat="1" ht="26.25" customHeight="1">
      <c r="A10" s="24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89"/>
      <c r="AL10" s="790"/>
      <c r="AM10" s="790"/>
      <c r="AN10" s="790"/>
      <c r="AO10" s="790"/>
      <c r="AP10" s="790"/>
      <c r="AQ10" s="790"/>
      <c r="AR10" s="790"/>
      <c r="AS10" s="790"/>
      <c r="AT10" s="790"/>
      <c r="AU10" s="791"/>
      <c r="AV10" s="791"/>
      <c r="AW10" s="791"/>
      <c r="AX10" s="791"/>
      <c r="AY10" s="792"/>
      <c r="AZ10" s="235"/>
      <c r="BA10" s="235"/>
      <c r="BB10" s="235"/>
      <c r="BC10" s="235"/>
      <c r="BD10" s="235"/>
      <c r="BE10" s="236"/>
      <c r="BF10" s="236"/>
      <c r="BG10" s="236"/>
      <c r="BH10" s="236"/>
      <c r="BI10" s="236"/>
      <c r="BJ10" s="236"/>
      <c r="BK10" s="236"/>
      <c r="BL10" s="236"/>
      <c r="BM10" s="236"/>
      <c r="BN10" s="236"/>
      <c r="BO10" s="236"/>
      <c r="BP10" s="236"/>
      <c r="BQ10" s="245">
        <v>4</v>
      </c>
      <c r="BR10" s="246"/>
      <c r="BS10" s="793"/>
      <c r="BT10" s="794"/>
      <c r="BU10" s="794"/>
      <c r="BV10" s="794"/>
      <c r="BW10" s="794"/>
      <c r="BX10" s="794"/>
      <c r="BY10" s="794"/>
      <c r="BZ10" s="794"/>
      <c r="CA10" s="794"/>
      <c r="CB10" s="794"/>
      <c r="CC10" s="794"/>
      <c r="CD10" s="794"/>
      <c r="CE10" s="794"/>
      <c r="CF10" s="794"/>
      <c r="CG10" s="795"/>
      <c r="CH10" s="806"/>
      <c r="CI10" s="807"/>
      <c r="CJ10" s="807"/>
      <c r="CK10" s="807"/>
      <c r="CL10" s="808"/>
      <c r="CM10" s="806"/>
      <c r="CN10" s="807"/>
      <c r="CO10" s="807"/>
      <c r="CP10" s="807"/>
      <c r="CQ10" s="808"/>
      <c r="CR10" s="806"/>
      <c r="CS10" s="807"/>
      <c r="CT10" s="807"/>
      <c r="CU10" s="807"/>
      <c r="CV10" s="808"/>
      <c r="CW10" s="806"/>
      <c r="CX10" s="807"/>
      <c r="CY10" s="807"/>
      <c r="CZ10" s="807"/>
      <c r="DA10" s="808"/>
      <c r="DB10" s="806"/>
      <c r="DC10" s="807"/>
      <c r="DD10" s="807"/>
      <c r="DE10" s="807"/>
      <c r="DF10" s="808"/>
      <c r="DG10" s="806"/>
      <c r="DH10" s="807"/>
      <c r="DI10" s="807"/>
      <c r="DJ10" s="807"/>
      <c r="DK10" s="808"/>
      <c r="DL10" s="806"/>
      <c r="DM10" s="807"/>
      <c r="DN10" s="807"/>
      <c r="DO10" s="807"/>
      <c r="DP10" s="808"/>
      <c r="DQ10" s="806"/>
      <c r="DR10" s="807"/>
      <c r="DS10" s="807"/>
      <c r="DT10" s="807"/>
      <c r="DU10" s="808"/>
      <c r="DV10" s="809"/>
      <c r="DW10" s="810"/>
      <c r="DX10" s="810"/>
      <c r="DY10" s="810"/>
      <c r="DZ10" s="811"/>
      <c r="EA10" s="237"/>
    </row>
    <row r="11" spans="1:131" s="238" customFormat="1" ht="26.25" customHeight="1">
      <c r="A11" s="24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89"/>
      <c r="AL11" s="790"/>
      <c r="AM11" s="790"/>
      <c r="AN11" s="790"/>
      <c r="AO11" s="790"/>
      <c r="AP11" s="790"/>
      <c r="AQ11" s="790"/>
      <c r="AR11" s="790"/>
      <c r="AS11" s="790"/>
      <c r="AT11" s="790"/>
      <c r="AU11" s="791"/>
      <c r="AV11" s="791"/>
      <c r="AW11" s="791"/>
      <c r="AX11" s="791"/>
      <c r="AY11" s="792"/>
      <c r="AZ11" s="235"/>
      <c r="BA11" s="235"/>
      <c r="BB11" s="235"/>
      <c r="BC11" s="235"/>
      <c r="BD11" s="235"/>
      <c r="BE11" s="236"/>
      <c r="BF11" s="236"/>
      <c r="BG11" s="236"/>
      <c r="BH11" s="236"/>
      <c r="BI11" s="236"/>
      <c r="BJ11" s="236"/>
      <c r="BK11" s="236"/>
      <c r="BL11" s="236"/>
      <c r="BM11" s="236"/>
      <c r="BN11" s="236"/>
      <c r="BO11" s="236"/>
      <c r="BP11" s="236"/>
      <c r="BQ11" s="245">
        <v>5</v>
      </c>
      <c r="BR11" s="246"/>
      <c r="BS11" s="793"/>
      <c r="BT11" s="794"/>
      <c r="BU11" s="794"/>
      <c r="BV11" s="794"/>
      <c r="BW11" s="794"/>
      <c r="BX11" s="794"/>
      <c r="BY11" s="794"/>
      <c r="BZ11" s="794"/>
      <c r="CA11" s="794"/>
      <c r="CB11" s="794"/>
      <c r="CC11" s="794"/>
      <c r="CD11" s="794"/>
      <c r="CE11" s="794"/>
      <c r="CF11" s="794"/>
      <c r="CG11" s="795"/>
      <c r="CH11" s="806"/>
      <c r="CI11" s="807"/>
      <c r="CJ11" s="807"/>
      <c r="CK11" s="807"/>
      <c r="CL11" s="808"/>
      <c r="CM11" s="806"/>
      <c r="CN11" s="807"/>
      <c r="CO11" s="807"/>
      <c r="CP11" s="807"/>
      <c r="CQ11" s="808"/>
      <c r="CR11" s="806"/>
      <c r="CS11" s="807"/>
      <c r="CT11" s="807"/>
      <c r="CU11" s="807"/>
      <c r="CV11" s="808"/>
      <c r="CW11" s="806"/>
      <c r="CX11" s="807"/>
      <c r="CY11" s="807"/>
      <c r="CZ11" s="807"/>
      <c r="DA11" s="808"/>
      <c r="DB11" s="806"/>
      <c r="DC11" s="807"/>
      <c r="DD11" s="807"/>
      <c r="DE11" s="807"/>
      <c r="DF11" s="808"/>
      <c r="DG11" s="806"/>
      <c r="DH11" s="807"/>
      <c r="DI11" s="807"/>
      <c r="DJ11" s="807"/>
      <c r="DK11" s="808"/>
      <c r="DL11" s="806"/>
      <c r="DM11" s="807"/>
      <c r="DN11" s="807"/>
      <c r="DO11" s="807"/>
      <c r="DP11" s="808"/>
      <c r="DQ11" s="806"/>
      <c r="DR11" s="807"/>
      <c r="DS11" s="807"/>
      <c r="DT11" s="807"/>
      <c r="DU11" s="808"/>
      <c r="DV11" s="809"/>
      <c r="DW11" s="810"/>
      <c r="DX11" s="810"/>
      <c r="DY11" s="810"/>
      <c r="DZ11" s="811"/>
      <c r="EA11" s="237"/>
    </row>
    <row r="12" spans="1:131" s="238" customFormat="1" ht="26.25" customHeight="1">
      <c r="A12" s="24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89"/>
      <c r="AL12" s="790"/>
      <c r="AM12" s="790"/>
      <c r="AN12" s="790"/>
      <c r="AO12" s="790"/>
      <c r="AP12" s="790"/>
      <c r="AQ12" s="790"/>
      <c r="AR12" s="790"/>
      <c r="AS12" s="790"/>
      <c r="AT12" s="790"/>
      <c r="AU12" s="791"/>
      <c r="AV12" s="791"/>
      <c r="AW12" s="791"/>
      <c r="AX12" s="791"/>
      <c r="AY12" s="792"/>
      <c r="AZ12" s="235"/>
      <c r="BA12" s="235"/>
      <c r="BB12" s="235"/>
      <c r="BC12" s="235"/>
      <c r="BD12" s="235"/>
      <c r="BE12" s="236"/>
      <c r="BF12" s="236"/>
      <c r="BG12" s="236"/>
      <c r="BH12" s="236"/>
      <c r="BI12" s="236"/>
      <c r="BJ12" s="236"/>
      <c r="BK12" s="236"/>
      <c r="BL12" s="236"/>
      <c r="BM12" s="236"/>
      <c r="BN12" s="236"/>
      <c r="BO12" s="236"/>
      <c r="BP12" s="236"/>
      <c r="BQ12" s="245">
        <v>6</v>
      </c>
      <c r="BR12" s="246"/>
      <c r="BS12" s="793"/>
      <c r="BT12" s="794"/>
      <c r="BU12" s="794"/>
      <c r="BV12" s="794"/>
      <c r="BW12" s="794"/>
      <c r="BX12" s="794"/>
      <c r="BY12" s="794"/>
      <c r="BZ12" s="794"/>
      <c r="CA12" s="794"/>
      <c r="CB12" s="794"/>
      <c r="CC12" s="794"/>
      <c r="CD12" s="794"/>
      <c r="CE12" s="794"/>
      <c r="CF12" s="794"/>
      <c r="CG12" s="795"/>
      <c r="CH12" s="806"/>
      <c r="CI12" s="807"/>
      <c r="CJ12" s="807"/>
      <c r="CK12" s="807"/>
      <c r="CL12" s="808"/>
      <c r="CM12" s="806"/>
      <c r="CN12" s="807"/>
      <c r="CO12" s="807"/>
      <c r="CP12" s="807"/>
      <c r="CQ12" s="808"/>
      <c r="CR12" s="806"/>
      <c r="CS12" s="807"/>
      <c r="CT12" s="807"/>
      <c r="CU12" s="807"/>
      <c r="CV12" s="808"/>
      <c r="CW12" s="806"/>
      <c r="CX12" s="807"/>
      <c r="CY12" s="807"/>
      <c r="CZ12" s="807"/>
      <c r="DA12" s="808"/>
      <c r="DB12" s="806"/>
      <c r="DC12" s="807"/>
      <c r="DD12" s="807"/>
      <c r="DE12" s="807"/>
      <c r="DF12" s="808"/>
      <c r="DG12" s="806"/>
      <c r="DH12" s="807"/>
      <c r="DI12" s="807"/>
      <c r="DJ12" s="807"/>
      <c r="DK12" s="808"/>
      <c r="DL12" s="806"/>
      <c r="DM12" s="807"/>
      <c r="DN12" s="807"/>
      <c r="DO12" s="807"/>
      <c r="DP12" s="808"/>
      <c r="DQ12" s="806"/>
      <c r="DR12" s="807"/>
      <c r="DS12" s="807"/>
      <c r="DT12" s="807"/>
      <c r="DU12" s="808"/>
      <c r="DV12" s="809"/>
      <c r="DW12" s="810"/>
      <c r="DX12" s="810"/>
      <c r="DY12" s="810"/>
      <c r="DZ12" s="811"/>
      <c r="EA12" s="237"/>
    </row>
    <row r="13" spans="1:131" s="238" customFormat="1" ht="26.25" customHeight="1">
      <c r="A13" s="24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89"/>
      <c r="AL13" s="790"/>
      <c r="AM13" s="790"/>
      <c r="AN13" s="790"/>
      <c r="AO13" s="790"/>
      <c r="AP13" s="790"/>
      <c r="AQ13" s="790"/>
      <c r="AR13" s="790"/>
      <c r="AS13" s="790"/>
      <c r="AT13" s="790"/>
      <c r="AU13" s="791"/>
      <c r="AV13" s="791"/>
      <c r="AW13" s="791"/>
      <c r="AX13" s="791"/>
      <c r="AY13" s="792"/>
      <c r="AZ13" s="235"/>
      <c r="BA13" s="235"/>
      <c r="BB13" s="235"/>
      <c r="BC13" s="235"/>
      <c r="BD13" s="235"/>
      <c r="BE13" s="236"/>
      <c r="BF13" s="236"/>
      <c r="BG13" s="236"/>
      <c r="BH13" s="236"/>
      <c r="BI13" s="236"/>
      <c r="BJ13" s="236"/>
      <c r="BK13" s="236"/>
      <c r="BL13" s="236"/>
      <c r="BM13" s="236"/>
      <c r="BN13" s="236"/>
      <c r="BO13" s="236"/>
      <c r="BP13" s="236"/>
      <c r="BQ13" s="245">
        <v>7</v>
      </c>
      <c r="BR13" s="246"/>
      <c r="BS13" s="793"/>
      <c r="BT13" s="794"/>
      <c r="BU13" s="794"/>
      <c r="BV13" s="794"/>
      <c r="BW13" s="794"/>
      <c r="BX13" s="794"/>
      <c r="BY13" s="794"/>
      <c r="BZ13" s="794"/>
      <c r="CA13" s="794"/>
      <c r="CB13" s="794"/>
      <c r="CC13" s="794"/>
      <c r="CD13" s="794"/>
      <c r="CE13" s="794"/>
      <c r="CF13" s="794"/>
      <c r="CG13" s="795"/>
      <c r="CH13" s="806"/>
      <c r="CI13" s="807"/>
      <c r="CJ13" s="807"/>
      <c r="CK13" s="807"/>
      <c r="CL13" s="808"/>
      <c r="CM13" s="806"/>
      <c r="CN13" s="807"/>
      <c r="CO13" s="807"/>
      <c r="CP13" s="807"/>
      <c r="CQ13" s="808"/>
      <c r="CR13" s="806"/>
      <c r="CS13" s="807"/>
      <c r="CT13" s="807"/>
      <c r="CU13" s="807"/>
      <c r="CV13" s="808"/>
      <c r="CW13" s="806"/>
      <c r="CX13" s="807"/>
      <c r="CY13" s="807"/>
      <c r="CZ13" s="807"/>
      <c r="DA13" s="808"/>
      <c r="DB13" s="806"/>
      <c r="DC13" s="807"/>
      <c r="DD13" s="807"/>
      <c r="DE13" s="807"/>
      <c r="DF13" s="808"/>
      <c r="DG13" s="806"/>
      <c r="DH13" s="807"/>
      <c r="DI13" s="807"/>
      <c r="DJ13" s="807"/>
      <c r="DK13" s="808"/>
      <c r="DL13" s="806"/>
      <c r="DM13" s="807"/>
      <c r="DN13" s="807"/>
      <c r="DO13" s="807"/>
      <c r="DP13" s="808"/>
      <c r="DQ13" s="806"/>
      <c r="DR13" s="807"/>
      <c r="DS13" s="807"/>
      <c r="DT13" s="807"/>
      <c r="DU13" s="808"/>
      <c r="DV13" s="809"/>
      <c r="DW13" s="810"/>
      <c r="DX13" s="810"/>
      <c r="DY13" s="810"/>
      <c r="DZ13" s="811"/>
      <c r="EA13" s="237"/>
    </row>
    <row r="14" spans="1:131" s="238" customFormat="1" ht="26.25" customHeight="1">
      <c r="A14" s="24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89"/>
      <c r="AL14" s="790"/>
      <c r="AM14" s="790"/>
      <c r="AN14" s="790"/>
      <c r="AO14" s="790"/>
      <c r="AP14" s="790"/>
      <c r="AQ14" s="790"/>
      <c r="AR14" s="790"/>
      <c r="AS14" s="790"/>
      <c r="AT14" s="790"/>
      <c r="AU14" s="791"/>
      <c r="AV14" s="791"/>
      <c r="AW14" s="791"/>
      <c r="AX14" s="791"/>
      <c r="AY14" s="792"/>
      <c r="AZ14" s="235"/>
      <c r="BA14" s="235"/>
      <c r="BB14" s="235"/>
      <c r="BC14" s="235"/>
      <c r="BD14" s="235"/>
      <c r="BE14" s="236"/>
      <c r="BF14" s="236"/>
      <c r="BG14" s="236"/>
      <c r="BH14" s="236"/>
      <c r="BI14" s="236"/>
      <c r="BJ14" s="236"/>
      <c r="BK14" s="236"/>
      <c r="BL14" s="236"/>
      <c r="BM14" s="236"/>
      <c r="BN14" s="236"/>
      <c r="BO14" s="236"/>
      <c r="BP14" s="236"/>
      <c r="BQ14" s="245">
        <v>8</v>
      </c>
      <c r="BR14" s="246"/>
      <c r="BS14" s="793"/>
      <c r="BT14" s="794"/>
      <c r="BU14" s="794"/>
      <c r="BV14" s="794"/>
      <c r="BW14" s="794"/>
      <c r="BX14" s="794"/>
      <c r="BY14" s="794"/>
      <c r="BZ14" s="794"/>
      <c r="CA14" s="794"/>
      <c r="CB14" s="794"/>
      <c r="CC14" s="794"/>
      <c r="CD14" s="794"/>
      <c r="CE14" s="794"/>
      <c r="CF14" s="794"/>
      <c r="CG14" s="795"/>
      <c r="CH14" s="806"/>
      <c r="CI14" s="807"/>
      <c r="CJ14" s="807"/>
      <c r="CK14" s="807"/>
      <c r="CL14" s="808"/>
      <c r="CM14" s="806"/>
      <c r="CN14" s="807"/>
      <c r="CO14" s="807"/>
      <c r="CP14" s="807"/>
      <c r="CQ14" s="808"/>
      <c r="CR14" s="806"/>
      <c r="CS14" s="807"/>
      <c r="CT14" s="807"/>
      <c r="CU14" s="807"/>
      <c r="CV14" s="808"/>
      <c r="CW14" s="806"/>
      <c r="CX14" s="807"/>
      <c r="CY14" s="807"/>
      <c r="CZ14" s="807"/>
      <c r="DA14" s="808"/>
      <c r="DB14" s="806"/>
      <c r="DC14" s="807"/>
      <c r="DD14" s="807"/>
      <c r="DE14" s="807"/>
      <c r="DF14" s="808"/>
      <c r="DG14" s="806"/>
      <c r="DH14" s="807"/>
      <c r="DI14" s="807"/>
      <c r="DJ14" s="807"/>
      <c r="DK14" s="808"/>
      <c r="DL14" s="806"/>
      <c r="DM14" s="807"/>
      <c r="DN14" s="807"/>
      <c r="DO14" s="807"/>
      <c r="DP14" s="808"/>
      <c r="DQ14" s="806"/>
      <c r="DR14" s="807"/>
      <c r="DS14" s="807"/>
      <c r="DT14" s="807"/>
      <c r="DU14" s="808"/>
      <c r="DV14" s="809"/>
      <c r="DW14" s="810"/>
      <c r="DX14" s="810"/>
      <c r="DY14" s="810"/>
      <c r="DZ14" s="811"/>
      <c r="EA14" s="237"/>
    </row>
    <row r="15" spans="1:131" s="238" customFormat="1" ht="26.25" customHeight="1">
      <c r="A15" s="24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89"/>
      <c r="AL15" s="790"/>
      <c r="AM15" s="790"/>
      <c r="AN15" s="790"/>
      <c r="AO15" s="790"/>
      <c r="AP15" s="790"/>
      <c r="AQ15" s="790"/>
      <c r="AR15" s="790"/>
      <c r="AS15" s="790"/>
      <c r="AT15" s="790"/>
      <c r="AU15" s="791"/>
      <c r="AV15" s="791"/>
      <c r="AW15" s="791"/>
      <c r="AX15" s="791"/>
      <c r="AY15" s="792"/>
      <c r="AZ15" s="235"/>
      <c r="BA15" s="235"/>
      <c r="BB15" s="235"/>
      <c r="BC15" s="235"/>
      <c r="BD15" s="235"/>
      <c r="BE15" s="236"/>
      <c r="BF15" s="236"/>
      <c r="BG15" s="236"/>
      <c r="BH15" s="236"/>
      <c r="BI15" s="236"/>
      <c r="BJ15" s="236"/>
      <c r="BK15" s="236"/>
      <c r="BL15" s="236"/>
      <c r="BM15" s="236"/>
      <c r="BN15" s="236"/>
      <c r="BO15" s="236"/>
      <c r="BP15" s="236"/>
      <c r="BQ15" s="245">
        <v>9</v>
      </c>
      <c r="BR15" s="246"/>
      <c r="BS15" s="793"/>
      <c r="BT15" s="794"/>
      <c r="BU15" s="794"/>
      <c r="BV15" s="794"/>
      <c r="BW15" s="794"/>
      <c r="BX15" s="794"/>
      <c r="BY15" s="794"/>
      <c r="BZ15" s="794"/>
      <c r="CA15" s="794"/>
      <c r="CB15" s="794"/>
      <c r="CC15" s="794"/>
      <c r="CD15" s="794"/>
      <c r="CE15" s="794"/>
      <c r="CF15" s="794"/>
      <c r="CG15" s="795"/>
      <c r="CH15" s="806"/>
      <c r="CI15" s="807"/>
      <c r="CJ15" s="807"/>
      <c r="CK15" s="807"/>
      <c r="CL15" s="808"/>
      <c r="CM15" s="806"/>
      <c r="CN15" s="807"/>
      <c r="CO15" s="807"/>
      <c r="CP15" s="807"/>
      <c r="CQ15" s="808"/>
      <c r="CR15" s="806"/>
      <c r="CS15" s="807"/>
      <c r="CT15" s="807"/>
      <c r="CU15" s="807"/>
      <c r="CV15" s="808"/>
      <c r="CW15" s="806"/>
      <c r="CX15" s="807"/>
      <c r="CY15" s="807"/>
      <c r="CZ15" s="807"/>
      <c r="DA15" s="808"/>
      <c r="DB15" s="806"/>
      <c r="DC15" s="807"/>
      <c r="DD15" s="807"/>
      <c r="DE15" s="807"/>
      <c r="DF15" s="808"/>
      <c r="DG15" s="806"/>
      <c r="DH15" s="807"/>
      <c r="DI15" s="807"/>
      <c r="DJ15" s="807"/>
      <c r="DK15" s="808"/>
      <c r="DL15" s="806"/>
      <c r="DM15" s="807"/>
      <c r="DN15" s="807"/>
      <c r="DO15" s="807"/>
      <c r="DP15" s="808"/>
      <c r="DQ15" s="806"/>
      <c r="DR15" s="807"/>
      <c r="DS15" s="807"/>
      <c r="DT15" s="807"/>
      <c r="DU15" s="808"/>
      <c r="DV15" s="809"/>
      <c r="DW15" s="810"/>
      <c r="DX15" s="810"/>
      <c r="DY15" s="810"/>
      <c r="DZ15" s="811"/>
      <c r="EA15" s="237"/>
    </row>
    <row r="16" spans="1:131" s="238" customFormat="1" ht="26.25" customHeight="1">
      <c r="A16" s="24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89"/>
      <c r="AL16" s="790"/>
      <c r="AM16" s="790"/>
      <c r="AN16" s="790"/>
      <c r="AO16" s="790"/>
      <c r="AP16" s="790"/>
      <c r="AQ16" s="790"/>
      <c r="AR16" s="790"/>
      <c r="AS16" s="790"/>
      <c r="AT16" s="790"/>
      <c r="AU16" s="791"/>
      <c r="AV16" s="791"/>
      <c r="AW16" s="791"/>
      <c r="AX16" s="791"/>
      <c r="AY16" s="792"/>
      <c r="AZ16" s="235"/>
      <c r="BA16" s="235"/>
      <c r="BB16" s="235"/>
      <c r="BC16" s="235"/>
      <c r="BD16" s="235"/>
      <c r="BE16" s="236"/>
      <c r="BF16" s="236"/>
      <c r="BG16" s="236"/>
      <c r="BH16" s="236"/>
      <c r="BI16" s="236"/>
      <c r="BJ16" s="236"/>
      <c r="BK16" s="236"/>
      <c r="BL16" s="236"/>
      <c r="BM16" s="236"/>
      <c r="BN16" s="236"/>
      <c r="BO16" s="236"/>
      <c r="BP16" s="236"/>
      <c r="BQ16" s="245">
        <v>10</v>
      </c>
      <c r="BR16" s="246"/>
      <c r="BS16" s="793"/>
      <c r="BT16" s="794"/>
      <c r="BU16" s="794"/>
      <c r="BV16" s="794"/>
      <c r="BW16" s="794"/>
      <c r="BX16" s="794"/>
      <c r="BY16" s="794"/>
      <c r="BZ16" s="794"/>
      <c r="CA16" s="794"/>
      <c r="CB16" s="794"/>
      <c r="CC16" s="794"/>
      <c r="CD16" s="794"/>
      <c r="CE16" s="794"/>
      <c r="CF16" s="794"/>
      <c r="CG16" s="795"/>
      <c r="CH16" s="806"/>
      <c r="CI16" s="807"/>
      <c r="CJ16" s="807"/>
      <c r="CK16" s="807"/>
      <c r="CL16" s="808"/>
      <c r="CM16" s="806"/>
      <c r="CN16" s="807"/>
      <c r="CO16" s="807"/>
      <c r="CP16" s="807"/>
      <c r="CQ16" s="808"/>
      <c r="CR16" s="806"/>
      <c r="CS16" s="807"/>
      <c r="CT16" s="807"/>
      <c r="CU16" s="807"/>
      <c r="CV16" s="808"/>
      <c r="CW16" s="806"/>
      <c r="CX16" s="807"/>
      <c r="CY16" s="807"/>
      <c r="CZ16" s="807"/>
      <c r="DA16" s="808"/>
      <c r="DB16" s="806"/>
      <c r="DC16" s="807"/>
      <c r="DD16" s="807"/>
      <c r="DE16" s="807"/>
      <c r="DF16" s="808"/>
      <c r="DG16" s="806"/>
      <c r="DH16" s="807"/>
      <c r="DI16" s="807"/>
      <c r="DJ16" s="807"/>
      <c r="DK16" s="808"/>
      <c r="DL16" s="806"/>
      <c r="DM16" s="807"/>
      <c r="DN16" s="807"/>
      <c r="DO16" s="807"/>
      <c r="DP16" s="808"/>
      <c r="DQ16" s="806"/>
      <c r="DR16" s="807"/>
      <c r="DS16" s="807"/>
      <c r="DT16" s="807"/>
      <c r="DU16" s="808"/>
      <c r="DV16" s="809"/>
      <c r="DW16" s="810"/>
      <c r="DX16" s="810"/>
      <c r="DY16" s="810"/>
      <c r="DZ16" s="811"/>
      <c r="EA16" s="237"/>
    </row>
    <row r="17" spans="1:131" s="238" customFormat="1" ht="26.25" customHeight="1">
      <c r="A17" s="24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89"/>
      <c r="AL17" s="790"/>
      <c r="AM17" s="790"/>
      <c r="AN17" s="790"/>
      <c r="AO17" s="790"/>
      <c r="AP17" s="790"/>
      <c r="AQ17" s="790"/>
      <c r="AR17" s="790"/>
      <c r="AS17" s="790"/>
      <c r="AT17" s="790"/>
      <c r="AU17" s="791"/>
      <c r="AV17" s="791"/>
      <c r="AW17" s="791"/>
      <c r="AX17" s="791"/>
      <c r="AY17" s="792"/>
      <c r="AZ17" s="235"/>
      <c r="BA17" s="235"/>
      <c r="BB17" s="235"/>
      <c r="BC17" s="235"/>
      <c r="BD17" s="235"/>
      <c r="BE17" s="236"/>
      <c r="BF17" s="236"/>
      <c r="BG17" s="236"/>
      <c r="BH17" s="236"/>
      <c r="BI17" s="236"/>
      <c r="BJ17" s="236"/>
      <c r="BK17" s="236"/>
      <c r="BL17" s="236"/>
      <c r="BM17" s="236"/>
      <c r="BN17" s="236"/>
      <c r="BO17" s="236"/>
      <c r="BP17" s="236"/>
      <c r="BQ17" s="245">
        <v>11</v>
      </c>
      <c r="BR17" s="246"/>
      <c r="BS17" s="793"/>
      <c r="BT17" s="794"/>
      <c r="BU17" s="794"/>
      <c r="BV17" s="794"/>
      <c r="BW17" s="794"/>
      <c r="BX17" s="794"/>
      <c r="BY17" s="794"/>
      <c r="BZ17" s="794"/>
      <c r="CA17" s="794"/>
      <c r="CB17" s="794"/>
      <c r="CC17" s="794"/>
      <c r="CD17" s="794"/>
      <c r="CE17" s="794"/>
      <c r="CF17" s="794"/>
      <c r="CG17" s="795"/>
      <c r="CH17" s="806"/>
      <c r="CI17" s="807"/>
      <c r="CJ17" s="807"/>
      <c r="CK17" s="807"/>
      <c r="CL17" s="808"/>
      <c r="CM17" s="806"/>
      <c r="CN17" s="807"/>
      <c r="CO17" s="807"/>
      <c r="CP17" s="807"/>
      <c r="CQ17" s="808"/>
      <c r="CR17" s="806"/>
      <c r="CS17" s="807"/>
      <c r="CT17" s="807"/>
      <c r="CU17" s="807"/>
      <c r="CV17" s="808"/>
      <c r="CW17" s="806"/>
      <c r="CX17" s="807"/>
      <c r="CY17" s="807"/>
      <c r="CZ17" s="807"/>
      <c r="DA17" s="808"/>
      <c r="DB17" s="806"/>
      <c r="DC17" s="807"/>
      <c r="DD17" s="807"/>
      <c r="DE17" s="807"/>
      <c r="DF17" s="808"/>
      <c r="DG17" s="806"/>
      <c r="DH17" s="807"/>
      <c r="DI17" s="807"/>
      <c r="DJ17" s="807"/>
      <c r="DK17" s="808"/>
      <c r="DL17" s="806"/>
      <c r="DM17" s="807"/>
      <c r="DN17" s="807"/>
      <c r="DO17" s="807"/>
      <c r="DP17" s="808"/>
      <c r="DQ17" s="806"/>
      <c r="DR17" s="807"/>
      <c r="DS17" s="807"/>
      <c r="DT17" s="807"/>
      <c r="DU17" s="808"/>
      <c r="DV17" s="809"/>
      <c r="DW17" s="810"/>
      <c r="DX17" s="810"/>
      <c r="DY17" s="810"/>
      <c r="DZ17" s="811"/>
      <c r="EA17" s="237"/>
    </row>
    <row r="18" spans="1:131" s="238" customFormat="1" ht="26.25" customHeight="1">
      <c r="A18" s="24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89"/>
      <c r="AL18" s="790"/>
      <c r="AM18" s="790"/>
      <c r="AN18" s="790"/>
      <c r="AO18" s="790"/>
      <c r="AP18" s="790"/>
      <c r="AQ18" s="790"/>
      <c r="AR18" s="790"/>
      <c r="AS18" s="790"/>
      <c r="AT18" s="790"/>
      <c r="AU18" s="791"/>
      <c r="AV18" s="791"/>
      <c r="AW18" s="791"/>
      <c r="AX18" s="791"/>
      <c r="AY18" s="792"/>
      <c r="AZ18" s="235"/>
      <c r="BA18" s="235"/>
      <c r="BB18" s="235"/>
      <c r="BC18" s="235"/>
      <c r="BD18" s="235"/>
      <c r="BE18" s="236"/>
      <c r="BF18" s="236"/>
      <c r="BG18" s="236"/>
      <c r="BH18" s="236"/>
      <c r="BI18" s="236"/>
      <c r="BJ18" s="236"/>
      <c r="BK18" s="236"/>
      <c r="BL18" s="236"/>
      <c r="BM18" s="236"/>
      <c r="BN18" s="236"/>
      <c r="BO18" s="236"/>
      <c r="BP18" s="236"/>
      <c r="BQ18" s="245">
        <v>12</v>
      </c>
      <c r="BR18" s="246"/>
      <c r="BS18" s="793"/>
      <c r="BT18" s="794"/>
      <c r="BU18" s="794"/>
      <c r="BV18" s="794"/>
      <c r="BW18" s="794"/>
      <c r="BX18" s="794"/>
      <c r="BY18" s="794"/>
      <c r="BZ18" s="794"/>
      <c r="CA18" s="794"/>
      <c r="CB18" s="794"/>
      <c r="CC18" s="794"/>
      <c r="CD18" s="794"/>
      <c r="CE18" s="794"/>
      <c r="CF18" s="794"/>
      <c r="CG18" s="795"/>
      <c r="CH18" s="806"/>
      <c r="CI18" s="807"/>
      <c r="CJ18" s="807"/>
      <c r="CK18" s="807"/>
      <c r="CL18" s="808"/>
      <c r="CM18" s="806"/>
      <c r="CN18" s="807"/>
      <c r="CO18" s="807"/>
      <c r="CP18" s="807"/>
      <c r="CQ18" s="808"/>
      <c r="CR18" s="806"/>
      <c r="CS18" s="807"/>
      <c r="CT18" s="807"/>
      <c r="CU18" s="807"/>
      <c r="CV18" s="808"/>
      <c r="CW18" s="806"/>
      <c r="CX18" s="807"/>
      <c r="CY18" s="807"/>
      <c r="CZ18" s="807"/>
      <c r="DA18" s="808"/>
      <c r="DB18" s="806"/>
      <c r="DC18" s="807"/>
      <c r="DD18" s="807"/>
      <c r="DE18" s="807"/>
      <c r="DF18" s="808"/>
      <c r="DG18" s="806"/>
      <c r="DH18" s="807"/>
      <c r="DI18" s="807"/>
      <c r="DJ18" s="807"/>
      <c r="DK18" s="808"/>
      <c r="DL18" s="806"/>
      <c r="DM18" s="807"/>
      <c r="DN18" s="807"/>
      <c r="DO18" s="807"/>
      <c r="DP18" s="808"/>
      <c r="DQ18" s="806"/>
      <c r="DR18" s="807"/>
      <c r="DS18" s="807"/>
      <c r="DT18" s="807"/>
      <c r="DU18" s="808"/>
      <c r="DV18" s="809"/>
      <c r="DW18" s="810"/>
      <c r="DX18" s="810"/>
      <c r="DY18" s="810"/>
      <c r="DZ18" s="811"/>
      <c r="EA18" s="237"/>
    </row>
    <row r="19" spans="1:131" s="238" customFormat="1" ht="26.25" customHeight="1">
      <c r="A19" s="24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89"/>
      <c r="AL19" s="790"/>
      <c r="AM19" s="790"/>
      <c r="AN19" s="790"/>
      <c r="AO19" s="790"/>
      <c r="AP19" s="790"/>
      <c r="AQ19" s="790"/>
      <c r="AR19" s="790"/>
      <c r="AS19" s="790"/>
      <c r="AT19" s="790"/>
      <c r="AU19" s="791"/>
      <c r="AV19" s="791"/>
      <c r="AW19" s="791"/>
      <c r="AX19" s="791"/>
      <c r="AY19" s="792"/>
      <c r="AZ19" s="235"/>
      <c r="BA19" s="235"/>
      <c r="BB19" s="235"/>
      <c r="BC19" s="235"/>
      <c r="BD19" s="235"/>
      <c r="BE19" s="236"/>
      <c r="BF19" s="236"/>
      <c r="BG19" s="236"/>
      <c r="BH19" s="236"/>
      <c r="BI19" s="236"/>
      <c r="BJ19" s="236"/>
      <c r="BK19" s="236"/>
      <c r="BL19" s="236"/>
      <c r="BM19" s="236"/>
      <c r="BN19" s="236"/>
      <c r="BO19" s="236"/>
      <c r="BP19" s="236"/>
      <c r="BQ19" s="245">
        <v>13</v>
      </c>
      <c r="BR19" s="246"/>
      <c r="BS19" s="793"/>
      <c r="BT19" s="794"/>
      <c r="BU19" s="794"/>
      <c r="BV19" s="794"/>
      <c r="BW19" s="794"/>
      <c r="BX19" s="794"/>
      <c r="BY19" s="794"/>
      <c r="BZ19" s="794"/>
      <c r="CA19" s="794"/>
      <c r="CB19" s="794"/>
      <c r="CC19" s="794"/>
      <c r="CD19" s="794"/>
      <c r="CE19" s="794"/>
      <c r="CF19" s="794"/>
      <c r="CG19" s="795"/>
      <c r="CH19" s="806"/>
      <c r="CI19" s="807"/>
      <c r="CJ19" s="807"/>
      <c r="CK19" s="807"/>
      <c r="CL19" s="808"/>
      <c r="CM19" s="806"/>
      <c r="CN19" s="807"/>
      <c r="CO19" s="807"/>
      <c r="CP19" s="807"/>
      <c r="CQ19" s="808"/>
      <c r="CR19" s="806"/>
      <c r="CS19" s="807"/>
      <c r="CT19" s="807"/>
      <c r="CU19" s="807"/>
      <c r="CV19" s="808"/>
      <c r="CW19" s="806"/>
      <c r="CX19" s="807"/>
      <c r="CY19" s="807"/>
      <c r="CZ19" s="807"/>
      <c r="DA19" s="808"/>
      <c r="DB19" s="806"/>
      <c r="DC19" s="807"/>
      <c r="DD19" s="807"/>
      <c r="DE19" s="807"/>
      <c r="DF19" s="808"/>
      <c r="DG19" s="806"/>
      <c r="DH19" s="807"/>
      <c r="DI19" s="807"/>
      <c r="DJ19" s="807"/>
      <c r="DK19" s="808"/>
      <c r="DL19" s="806"/>
      <c r="DM19" s="807"/>
      <c r="DN19" s="807"/>
      <c r="DO19" s="807"/>
      <c r="DP19" s="808"/>
      <c r="DQ19" s="806"/>
      <c r="DR19" s="807"/>
      <c r="DS19" s="807"/>
      <c r="DT19" s="807"/>
      <c r="DU19" s="808"/>
      <c r="DV19" s="809"/>
      <c r="DW19" s="810"/>
      <c r="DX19" s="810"/>
      <c r="DY19" s="810"/>
      <c r="DZ19" s="811"/>
      <c r="EA19" s="237"/>
    </row>
    <row r="20" spans="1:131" s="238" customFormat="1" ht="26.25" customHeight="1">
      <c r="A20" s="24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89"/>
      <c r="AL20" s="790"/>
      <c r="AM20" s="790"/>
      <c r="AN20" s="790"/>
      <c r="AO20" s="790"/>
      <c r="AP20" s="790"/>
      <c r="AQ20" s="790"/>
      <c r="AR20" s="790"/>
      <c r="AS20" s="790"/>
      <c r="AT20" s="790"/>
      <c r="AU20" s="791"/>
      <c r="AV20" s="791"/>
      <c r="AW20" s="791"/>
      <c r="AX20" s="791"/>
      <c r="AY20" s="792"/>
      <c r="AZ20" s="235"/>
      <c r="BA20" s="235"/>
      <c r="BB20" s="235"/>
      <c r="BC20" s="235"/>
      <c r="BD20" s="235"/>
      <c r="BE20" s="236"/>
      <c r="BF20" s="236"/>
      <c r="BG20" s="236"/>
      <c r="BH20" s="236"/>
      <c r="BI20" s="236"/>
      <c r="BJ20" s="236"/>
      <c r="BK20" s="236"/>
      <c r="BL20" s="236"/>
      <c r="BM20" s="236"/>
      <c r="BN20" s="236"/>
      <c r="BO20" s="236"/>
      <c r="BP20" s="236"/>
      <c r="BQ20" s="245">
        <v>14</v>
      </c>
      <c r="BR20" s="246"/>
      <c r="BS20" s="793"/>
      <c r="BT20" s="794"/>
      <c r="BU20" s="794"/>
      <c r="BV20" s="794"/>
      <c r="BW20" s="794"/>
      <c r="BX20" s="794"/>
      <c r="BY20" s="794"/>
      <c r="BZ20" s="794"/>
      <c r="CA20" s="794"/>
      <c r="CB20" s="794"/>
      <c r="CC20" s="794"/>
      <c r="CD20" s="794"/>
      <c r="CE20" s="794"/>
      <c r="CF20" s="794"/>
      <c r="CG20" s="79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9"/>
      <c r="DW20" s="810"/>
      <c r="DX20" s="810"/>
      <c r="DY20" s="810"/>
      <c r="DZ20" s="811"/>
      <c r="EA20" s="237"/>
    </row>
    <row r="21" spans="1:131" s="238" customFormat="1" ht="26.25" customHeight="1" thickBot="1">
      <c r="A21" s="24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89"/>
      <c r="AL21" s="790"/>
      <c r="AM21" s="790"/>
      <c r="AN21" s="790"/>
      <c r="AO21" s="790"/>
      <c r="AP21" s="790"/>
      <c r="AQ21" s="790"/>
      <c r="AR21" s="790"/>
      <c r="AS21" s="790"/>
      <c r="AT21" s="790"/>
      <c r="AU21" s="791"/>
      <c r="AV21" s="791"/>
      <c r="AW21" s="791"/>
      <c r="AX21" s="791"/>
      <c r="AY21" s="792"/>
      <c r="AZ21" s="235"/>
      <c r="BA21" s="235"/>
      <c r="BB21" s="235"/>
      <c r="BC21" s="235"/>
      <c r="BD21" s="235"/>
      <c r="BE21" s="236"/>
      <c r="BF21" s="236"/>
      <c r="BG21" s="236"/>
      <c r="BH21" s="236"/>
      <c r="BI21" s="236"/>
      <c r="BJ21" s="236"/>
      <c r="BK21" s="236"/>
      <c r="BL21" s="236"/>
      <c r="BM21" s="236"/>
      <c r="BN21" s="236"/>
      <c r="BO21" s="236"/>
      <c r="BP21" s="236"/>
      <c r="BQ21" s="245">
        <v>15</v>
      </c>
      <c r="BR21" s="246"/>
      <c r="BS21" s="793"/>
      <c r="BT21" s="794"/>
      <c r="BU21" s="794"/>
      <c r="BV21" s="794"/>
      <c r="BW21" s="794"/>
      <c r="BX21" s="794"/>
      <c r="BY21" s="794"/>
      <c r="BZ21" s="794"/>
      <c r="CA21" s="794"/>
      <c r="CB21" s="794"/>
      <c r="CC21" s="794"/>
      <c r="CD21" s="794"/>
      <c r="CE21" s="794"/>
      <c r="CF21" s="794"/>
      <c r="CG21" s="79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9"/>
      <c r="DW21" s="810"/>
      <c r="DX21" s="810"/>
      <c r="DY21" s="810"/>
      <c r="DZ21" s="811"/>
      <c r="EA21" s="237"/>
    </row>
    <row r="22" spans="1:131" s="238" customFormat="1" ht="26.25" customHeight="1">
      <c r="A22" s="244">
        <v>16</v>
      </c>
      <c r="B22" s="780"/>
      <c r="C22" s="781"/>
      <c r="D22" s="781"/>
      <c r="E22" s="781"/>
      <c r="F22" s="781"/>
      <c r="G22" s="781"/>
      <c r="H22" s="781"/>
      <c r="I22" s="781"/>
      <c r="J22" s="781"/>
      <c r="K22" s="781"/>
      <c r="L22" s="781"/>
      <c r="M22" s="781"/>
      <c r="N22" s="781"/>
      <c r="O22" s="781"/>
      <c r="P22" s="782"/>
      <c r="Q22" s="812"/>
      <c r="R22" s="813"/>
      <c r="S22" s="813"/>
      <c r="T22" s="813"/>
      <c r="U22" s="813"/>
      <c r="V22" s="813"/>
      <c r="W22" s="813"/>
      <c r="X22" s="813"/>
      <c r="Y22" s="813"/>
      <c r="Z22" s="813"/>
      <c r="AA22" s="813"/>
      <c r="AB22" s="813"/>
      <c r="AC22" s="813"/>
      <c r="AD22" s="813"/>
      <c r="AE22" s="814"/>
      <c r="AF22" s="786"/>
      <c r="AG22" s="787"/>
      <c r="AH22" s="787"/>
      <c r="AI22" s="787"/>
      <c r="AJ22" s="788"/>
      <c r="AK22" s="830"/>
      <c r="AL22" s="831"/>
      <c r="AM22" s="831"/>
      <c r="AN22" s="831"/>
      <c r="AO22" s="831"/>
      <c r="AP22" s="831"/>
      <c r="AQ22" s="831"/>
      <c r="AR22" s="831"/>
      <c r="AS22" s="831"/>
      <c r="AT22" s="831"/>
      <c r="AU22" s="832"/>
      <c r="AV22" s="832"/>
      <c r="AW22" s="832"/>
      <c r="AX22" s="832"/>
      <c r="AY22" s="833"/>
      <c r="AZ22" s="834" t="s">
        <v>381</v>
      </c>
      <c r="BA22" s="834"/>
      <c r="BB22" s="834"/>
      <c r="BC22" s="834"/>
      <c r="BD22" s="835"/>
      <c r="BE22" s="236"/>
      <c r="BF22" s="236"/>
      <c r="BG22" s="236"/>
      <c r="BH22" s="236"/>
      <c r="BI22" s="236"/>
      <c r="BJ22" s="236"/>
      <c r="BK22" s="236"/>
      <c r="BL22" s="236"/>
      <c r="BM22" s="236"/>
      <c r="BN22" s="236"/>
      <c r="BO22" s="236"/>
      <c r="BP22" s="236"/>
      <c r="BQ22" s="245">
        <v>16</v>
      </c>
      <c r="BR22" s="246"/>
      <c r="BS22" s="793"/>
      <c r="BT22" s="794"/>
      <c r="BU22" s="794"/>
      <c r="BV22" s="794"/>
      <c r="BW22" s="794"/>
      <c r="BX22" s="794"/>
      <c r="BY22" s="794"/>
      <c r="BZ22" s="794"/>
      <c r="CA22" s="794"/>
      <c r="CB22" s="794"/>
      <c r="CC22" s="794"/>
      <c r="CD22" s="794"/>
      <c r="CE22" s="794"/>
      <c r="CF22" s="794"/>
      <c r="CG22" s="79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9"/>
      <c r="DW22" s="810"/>
      <c r="DX22" s="810"/>
      <c r="DY22" s="810"/>
      <c r="DZ22" s="811"/>
      <c r="EA22" s="237"/>
    </row>
    <row r="23" spans="1:131" s="238" customFormat="1" ht="26.25" customHeight="1" thickBot="1">
      <c r="A23" s="247" t="s">
        <v>382</v>
      </c>
      <c r="B23" s="815" t="s">
        <v>383</v>
      </c>
      <c r="C23" s="816"/>
      <c r="D23" s="816"/>
      <c r="E23" s="816"/>
      <c r="F23" s="816"/>
      <c r="G23" s="816"/>
      <c r="H23" s="816"/>
      <c r="I23" s="816"/>
      <c r="J23" s="816"/>
      <c r="K23" s="816"/>
      <c r="L23" s="816"/>
      <c r="M23" s="816"/>
      <c r="N23" s="816"/>
      <c r="O23" s="816"/>
      <c r="P23" s="817"/>
      <c r="Q23" s="818">
        <v>23272</v>
      </c>
      <c r="R23" s="819"/>
      <c r="S23" s="819"/>
      <c r="T23" s="819"/>
      <c r="U23" s="820"/>
      <c r="V23" s="821">
        <v>21483</v>
      </c>
      <c r="W23" s="819"/>
      <c r="X23" s="819"/>
      <c r="Y23" s="819"/>
      <c r="Z23" s="820"/>
      <c r="AA23" s="821">
        <v>1789</v>
      </c>
      <c r="AB23" s="819"/>
      <c r="AC23" s="819"/>
      <c r="AD23" s="819"/>
      <c r="AE23" s="822"/>
      <c r="AF23" s="823">
        <v>466</v>
      </c>
      <c r="AG23" s="819"/>
      <c r="AH23" s="819"/>
      <c r="AI23" s="819"/>
      <c r="AJ23" s="822"/>
      <c r="AK23" s="824"/>
      <c r="AL23" s="825"/>
      <c r="AM23" s="825"/>
      <c r="AN23" s="825"/>
      <c r="AO23" s="826"/>
      <c r="AP23" s="821">
        <v>16193</v>
      </c>
      <c r="AQ23" s="819"/>
      <c r="AR23" s="819"/>
      <c r="AS23" s="819"/>
      <c r="AT23" s="820"/>
      <c r="AU23" s="827"/>
      <c r="AV23" s="828"/>
      <c r="AW23" s="828"/>
      <c r="AX23" s="828"/>
      <c r="AY23" s="829"/>
      <c r="AZ23" s="823" t="s">
        <v>121</v>
      </c>
      <c r="BA23" s="819"/>
      <c r="BB23" s="819"/>
      <c r="BC23" s="819"/>
      <c r="BD23" s="822"/>
      <c r="BE23" s="236"/>
      <c r="BF23" s="236"/>
      <c r="BG23" s="236"/>
      <c r="BH23" s="236"/>
      <c r="BI23" s="236"/>
      <c r="BJ23" s="236"/>
      <c r="BK23" s="236"/>
      <c r="BL23" s="236"/>
      <c r="BM23" s="236"/>
      <c r="BN23" s="236"/>
      <c r="BO23" s="236"/>
      <c r="BP23" s="236"/>
      <c r="BQ23" s="245">
        <v>17</v>
      </c>
      <c r="BR23" s="246"/>
      <c r="BS23" s="793"/>
      <c r="BT23" s="794"/>
      <c r="BU23" s="794"/>
      <c r="BV23" s="794"/>
      <c r="BW23" s="794"/>
      <c r="BX23" s="794"/>
      <c r="BY23" s="794"/>
      <c r="BZ23" s="794"/>
      <c r="CA23" s="794"/>
      <c r="CB23" s="794"/>
      <c r="CC23" s="794"/>
      <c r="CD23" s="794"/>
      <c r="CE23" s="794"/>
      <c r="CF23" s="794"/>
      <c r="CG23" s="79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9"/>
      <c r="DW23" s="810"/>
      <c r="DX23" s="810"/>
      <c r="DY23" s="810"/>
      <c r="DZ23" s="811"/>
      <c r="EA23" s="237"/>
    </row>
    <row r="24" spans="1:131" s="238" customFormat="1" ht="26.25" customHeight="1">
      <c r="A24" s="836" t="s">
        <v>384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5">
        <v>18</v>
      </c>
      <c r="BR24" s="246"/>
      <c r="BS24" s="793"/>
      <c r="BT24" s="794"/>
      <c r="BU24" s="794"/>
      <c r="BV24" s="794"/>
      <c r="BW24" s="794"/>
      <c r="BX24" s="794"/>
      <c r="BY24" s="794"/>
      <c r="BZ24" s="794"/>
      <c r="CA24" s="794"/>
      <c r="CB24" s="794"/>
      <c r="CC24" s="794"/>
      <c r="CD24" s="794"/>
      <c r="CE24" s="794"/>
      <c r="CF24" s="794"/>
      <c r="CG24" s="79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9"/>
      <c r="DW24" s="810"/>
      <c r="DX24" s="810"/>
      <c r="DY24" s="810"/>
      <c r="DZ24" s="811"/>
      <c r="EA24" s="237"/>
    </row>
    <row r="25" spans="1:131" s="230" customFormat="1" ht="26.25" customHeight="1" thickBot="1">
      <c r="A25" s="774" t="s">
        <v>385</v>
      </c>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235"/>
      <c r="BK25" s="235"/>
      <c r="BL25" s="235"/>
      <c r="BM25" s="235"/>
      <c r="BN25" s="235"/>
      <c r="BO25" s="248"/>
      <c r="BP25" s="248"/>
      <c r="BQ25" s="245">
        <v>19</v>
      </c>
      <c r="BR25" s="246"/>
      <c r="BS25" s="793"/>
      <c r="BT25" s="794"/>
      <c r="BU25" s="794"/>
      <c r="BV25" s="794"/>
      <c r="BW25" s="794"/>
      <c r="BX25" s="794"/>
      <c r="BY25" s="794"/>
      <c r="BZ25" s="794"/>
      <c r="CA25" s="794"/>
      <c r="CB25" s="794"/>
      <c r="CC25" s="794"/>
      <c r="CD25" s="794"/>
      <c r="CE25" s="794"/>
      <c r="CF25" s="794"/>
      <c r="CG25" s="79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9"/>
      <c r="DW25" s="810"/>
      <c r="DX25" s="810"/>
      <c r="DY25" s="810"/>
      <c r="DZ25" s="811"/>
      <c r="EA25" s="229"/>
    </row>
    <row r="26" spans="1:131" s="230" customFormat="1" ht="26.25" customHeight="1">
      <c r="A26" s="765" t="s">
        <v>363</v>
      </c>
      <c r="B26" s="766"/>
      <c r="C26" s="766"/>
      <c r="D26" s="766"/>
      <c r="E26" s="766"/>
      <c r="F26" s="766"/>
      <c r="G26" s="766"/>
      <c r="H26" s="766"/>
      <c r="I26" s="766"/>
      <c r="J26" s="766"/>
      <c r="K26" s="766"/>
      <c r="L26" s="766"/>
      <c r="M26" s="766"/>
      <c r="N26" s="766"/>
      <c r="O26" s="766"/>
      <c r="P26" s="767"/>
      <c r="Q26" s="742" t="s">
        <v>386</v>
      </c>
      <c r="R26" s="743"/>
      <c r="S26" s="743"/>
      <c r="T26" s="743"/>
      <c r="U26" s="744"/>
      <c r="V26" s="742" t="s">
        <v>387</v>
      </c>
      <c r="W26" s="743"/>
      <c r="X26" s="743"/>
      <c r="Y26" s="743"/>
      <c r="Z26" s="744"/>
      <c r="AA26" s="742" t="s">
        <v>388</v>
      </c>
      <c r="AB26" s="743"/>
      <c r="AC26" s="743"/>
      <c r="AD26" s="743"/>
      <c r="AE26" s="743"/>
      <c r="AF26" s="837" t="s">
        <v>389</v>
      </c>
      <c r="AG26" s="838"/>
      <c r="AH26" s="838"/>
      <c r="AI26" s="838"/>
      <c r="AJ26" s="839"/>
      <c r="AK26" s="743" t="s">
        <v>390</v>
      </c>
      <c r="AL26" s="743"/>
      <c r="AM26" s="743"/>
      <c r="AN26" s="743"/>
      <c r="AO26" s="744"/>
      <c r="AP26" s="742" t="s">
        <v>391</v>
      </c>
      <c r="AQ26" s="743"/>
      <c r="AR26" s="743"/>
      <c r="AS26" s="743"/>
      <c r="AT26" s="744"/>
      <c r="AU26" s="742" t="s">
        <v>392</v>
      </c>
      <c r="AV26" s="743"/>
      <c r="AW26" s="743"/>
      <c r="AX26" s="743"/>
      <c r="AY26" s="744"/>
      <c r="AZ26" s="742" t="s">
        <v>393</v>
      </c>
      <c r="BA26" s="743"/>
      <c r="BB26" s="743"/>
      <c r="BC26" s="743"/>
      <c r="BD26" s="744"/>
      <c r="BE26" s="742" t="s">
        <v>370</v>
      </c>
      <c r="BF26" s="743"/>
      <c r="BG26" s="743"/>
      <c r="BH26" s="743"/>
      <c r="BI26" s="754"/>
      <c r="BJ26" s="235"/>
      <c r="BK26" s="235"/>
      <c r="BL26" s="235"/>
      <c r="BM26" s="235"/>
      <c r="BN26" s="235"/>
      <c r="BO26" s="248"/>
      <c r="BP26" s="248"/>
      <c r="BQ26" s="245">
        <v>20</v>
      </c>
      <c r="BR26" s="246"/>
      <c r="BS26" s="793"/>
      <c r="BT26" s="794"/>
      <c r="BU26" s="794"/>
      <c r="BV26" s="794"/>
      <c r="BW26" s="794"/>
      <c r="BX26" s="794"/>
      <c r="BY26" s="794"/>
      <c r="BZ26" s="794"/>
      <c r="CA26" s="794"/>
      <c r="CB26" s="794"/>
      <c r="CC26" s="794"/>
      <c r="CD26" s="794"/>
      <c r="CE26" s="794"/>
      <c r="CF26" s="794"/>
      <c r="CG26" s="79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9"/>
      <c r="DW26" s="810"/>
      <c r="DX26" s="810"/>
      <c r="DY26" s="810"/>
      <c r="DZ26" s="811"/>
      <c r="EA26" s="229"/>
    </row>
    <row r="27" spans="1:131" s="230" customFormat="1" ht="26.25" customHeight="1" thickBot="1">
      <c r="A27" s="768"/>
      <c r="B27" s="769"/>
      <c r="C27" s="769"/>
      <c r="D27" s="769"/>
      <c r="E27" s="769"/>
      <c r="F27" s="769"/>
      <c r="G27" s="769"/>
      <c r="H27" s="769"/>
      <c r="I27" s="769"/>
      <c r="J27" s="769"/>
      <c r="K27" s="769"/>
      <c r="L27" s="769"/>
      <c r="M27" s="769"/>
      <c r="N27" s="769"/>
      <c r="O27" s="769"/>
      <c r="P27" s="770"/>
      <c r="Q27" s="745"/>
      <c r="R27" s="746"/>
      <c r="S27" s="746"/>
      <c r="T27" s="746"/>
      <c r="U27" s="747"/>
      <c r="V27" s="745"/>
      <c r="W27" s="746"/>
      <c r="X27" s="746"/>
      <c r="Y27" s="746"/>
      <c r="Z27" s="747"/>
      <c r="AA27" s="745"/>
      <c r="AB27" s="746"/>
      <c r="AC27" s="746"/>
      <c r="AD27" s="746"/>
      <c r="AE27" s="746"/>
      <c r="AF27" s="840"/>
      <c r="AG27" s="841"/>
      <c r="AH27" s="841"/>
      <c r="AI27" s="841"/>
      <c r="AJ27" s="842"/>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5"/>
      <c r="BJ27" s="235"/>
      <c r="BK27" s="235"/>
      <c r="BL27" s="235"/>
      <c r="BM27" s="235"/>
      <c r="BN27" s="235"/>
      <c r="BO27" s="248"/>
      <c r="BP27" s="248"/>
      <c r="BQ27" s="245">
        <v>21</v>
      </c>
      <c r="BR27" s="246"/>
      <c r="BS27" s="793"/>
      <c r="BT27" s="794"/>
      <c r="BU27" s="794"/>
      <c r="BV27" s="794"/>
      <c r="BW27" s="794"/>
      <c r="BX27" s="794"/>
      <c r="BY27" s="794"/>
      <c r="BZ27" s="794"/>
      <c r="CA27" s="794"/>
      <c r="CB27" s="794"/>
      <c r="CC27" s="794"/>
      <c r="CD27" s="794"/>
      <c r="CE27" s="794"/>
      <c r="CF27" s="794"/>
      <c r="CG27" s="79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9"/>
      <c r="DW27" s="810"/>
      <c r="DX27" s="810"/>
      <c r="DY27" s="810"/>
      <c r="DZ27" s="811"/>
      <c r="EA27" s="229"/>
    </row>
    <row r="28" spans="1:131" s="230" customFormat="1" ht="26.25" customHeight="1" thickTop="1">
      <c r="A28" s="249">
        <v>1</v>
      </c>
      <c r="B28" s="756" t="s">
        <v>394</v>
      </c>
      <c r="C28" s="757"/>
      <c r="D28" s="757"/>
      <c r="E28" s="757"/>
      <c r="F28" s="757"/>
      <c r="G28" s="757"/>
      <c r="H28" s="757"/>
      <c r="I28" s="757"/>
      <c r="J28" s="757"/>
      <c r="K28" s="757"/>
      <c r="L28" s="757"/>
      <c r="M28" s="757"/>
      <c r="N28" s="757"/>
      <c r="O28" s="757"/>
      <c r="P28" s="758"/>
      <c r="Q28" s="847">
        <v>1561</v>
      </c>
      <c r="R28" s="848"/>
      <c r="S28" s="848"/>
      <c r="T28" s="848"/>
      <c r="U28" s="848"/>
      <c r="V28" s="848">
        <v>1540</v>
      </c>
      <c r="W28" s="848"/>
      <c r="X28" s="848"/>
      <c r="Y28" s="848"/>
      <c r="Z28" s="848"/>
      <c r="AA28" s="848">
        <v>21</v>
      </c>
      <c r="AB28" s="848"/>
      <c r="AC28" s="848"/>
      <c r="AD28" s="848"/>
      <c r="AE28" s="849"/>
      <c r="AF28" s="850">
        <v>21</v>
      </c>
      <c r="AG28" s="848"/>
      <c r="AH28" s="848"/>
      <c r="AI28" s="848"/>
      <c r="AJ28" s="851"/>
      <c r="AK28" s="852">
        <v>141</v>
      </c>
      <c r="AL28" s="843"/>
      <c r="AM28" s="843"/>
      <c r="AN28" s="843"/>
      <c r="AO28" s="843"/>
      <c r="AP28" s="843" t="s">
        <v>570</v>
      </c>
      <c r="AQ28" s="843"/>
      <c r="AR28" s="843"/>
      <c r="AS28" s="843"/>
      <c r="AT28" s="843"/>
      <c r="AU28" s="843" t="s">
        <v>570</v>
      </c>
      <c r="AV28" s="843"/>
      <c r="AW28" s="843"/>
      <c r="AX28" s="843"/>
      <c r="AY28" s="843"/>
      <c r="AZ28" s="844" t="s">
        <v>569</v>
      </c>
      <c r="BA28" s="844"/>
      <c r="BB28" s="844"/>
      <c r="BC28" s="844"/>
      <c r="BD28" s="844"/>
      <c r="BE28" s="845"/>
      <c r="BF28" s="845"/>
      <c r="BG28" s="845"/>
      <c r="BH28" s="845"/>
      <c r="BI28" s="846"/>
      <c r="BJ28" s="235"/>
      <c r="BK28" s="235"/>
      <c r="BL28" s="235"/>
      <c r="BM28" s="235"/>
      <c r="BN28" s="235"/>
      <c r="BO28" s="248"/>
      <c r="BP28" s="248"/>
      <c r="BQ28" s="245">
        <v>22</v>
      </c>
      <c r="BR28" s="246"/>
      <c r="BS28" s="793"/>
      <c r="BT28" s="794"/>
      <c r="BU28" s="794"/>
      <c r="BV28" s="794"/>
      <c r="BW28" s="794"/>
      <c r="BX28" s="794"/>
      <c r="BY28" s="794"/>
      <c r="BZ28" s="794"/>
      <c r="CA28" s="794"/>
      <c r="CB28" s="794"/>
      <c r="CC28" s="794"/>
      <c r="CD28" s="794"/>
      <c r="CE28" s="794"/>
      <c r="CF28" s="794"/>
      <c r="CG28" s="79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9"/>
      <c r="DW28" s="810"/>
      <c r="DX28" s="810"/>
      <c r="DY28" s="810"/>
      <c r="DZ28" s="811"/>
      <c r="EA28" s="229"/>
    </row>
    <row r="29" spans="1:131" s="230" customFormat="1" ht="26.25" customHeight="1">
      <c r="A29" s="249">
        <v>2</v>
      </c>
      <c r="B29" s="780" t="s">
        <v>395</v>
      </c>
      <c r="C29" s="781"/>
      <c r="D29" s="781"/>
      <c r="E29" s="781"/>
      <c r="F29" s="781"/>
      <c r="G29" s="781"/>
      <c r="H29" s="781"/>
      <c r="I29" s="781"/>
      <c r="J29" s="781"/>
      <c r="K29" s="781"/>
      <c r="L29" s="781"/>
      <c r="M29" s="781"/>
      <c r="N29" s="781"/>
      <c r="O29" s="781"/>
      <c r="P29" s="782"/>
      <c r="Q29" s="783">
        <v>37</v>
      </c>
      <c r="R29" s="784"/>
      <c r="S29" s="784"/>
      <c r="T29" s="784"/>
      <c r="U29" s="784"/>
      <c r="V29" s="784">
        <v>36</v>
      </c>
      <c r="W29" s="784"/>
      <c r="X29" s="784"/>
      <c r="Y29" s="784"/>
      <c r="Z29" s="784"/>
      <c r="AA29" s="784">
        <v>1</v>
      </c>
      <c r="AB29" s="784"/>
      <c r="AC29" s="784"/>
      <c r="AD29" s="784"/>
      <c r="AE29" s="785"/>
      <c r="AF29" s="786">
        <v>1</v>
      </c>
      <c r="AG29" s="787"/>
      <c r="AH29" s="787"/>
      <c r="AI29" s="787"/>
      <c r="AJ29" s="788"/>
      <c r="AK29" s="855">
        <v>8</v>
      </c>
      <c r="AL29" s="856"/>
      <c r="AM29" s="856"/>
      <c r="AN29" s="856"/>
      <c r="AO29" s="856"/>
      <c r="AP29" s="856">
        <v>17</v>
      </c>
      <c r="AQ29" s="856"/>
      <c r="AR29" s="856"/>
      <c r="AS29" s="856"/>
      <c r="AT29" s="856"/>
      <c r="AU29" s="856" t="s">
        <v>571</v>
      </c>
      <c r="AV29" s="856"/>
      <c r="AW29" s="856"/>
      <c r="AX29" s="856"/>
      <c r="AY29" s="856"/>
      <c r="AZ29" s="857" t="s">
        <v>570</v>
      </c>
      <c r="BA29" s="857"/>
      <c r="BB29" s="857"/>
      <c r="BC29" s="857"/>
      <c r="BD29" s="857"/>
      <c r="BE29" s="853"/>
      <c r="BF29" s="853"/>
      <c r="BG29" s="853"/>
      <c r="BH29" s="853"/>
      <c r="BI29" s="854"/>
      <c r="BJ29" s="235"/>
      <c r="BK29" s="235"/>
      <c r="BL29" s="235"/>
      <c r="BM29" s="235"/>
      <c r="BN29" s="235"/>
      <c r="BO29" s="248"/>
      <c r="BP29" s="248"/>
      <c r="BQ29" s="245">
        <v>23</v>
      </c>
      <c r="BR29" s="246"/>
      <c r="BS29" s="793"/>
      <c r="BT29" s="794"/>
      <c r="BU29" s="794"/>
      <c r="BV29" s="794"/>
      <c r="BW29" s="794"/>
      <c r="BX29" s="794"/>
      <c r="BY29" s="794"/>
      <c r="BZ29" s="794"/>
      <c r="CA29" s="794"/>
      <c r="CB29" s="794"/>
      <c r="CC29" s="794"/>
      <c r="CD29" s="794"/>
      <c r="CE29" s="794"/>
      <c r="CF29" s="794"/>
      <c r="CG29" s="79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9"/>
      <c r="DW29" s="810"/>
      <c r="DX29" s="810"/>
      <c r="DY29" s="810"/>
      <c r="DZ29" s="811"/>
      <c r="EA29" s="229"/>
    </row>
    <row r="30" spans="1:131" s="230" customFormat="1" ht="26.25" customHeight="1">
      <c r="A30" s="249">
        <v>3</v>
      </c>
      <c r="B30" s="780" t="s">
        <v>396</v>
      </c>
      <c r="C30" s="781"/>
      <c r="D30" s="781"/>
      <c r="E30" s="781"/>
      <c r="F30" s="781"/>
      <c r="G30" s="781"/>
      <c r="H30" s="781"/>
      <c r="I30" s="781"/>
      <c r="J30" s="781"/>
      <c r="K30" s="781"/>
      <c r="L30" s="781"/>
      <c r="M30" s="781"/>
      <c r="N30" s="781"/>
      <c r="O30" s="781"/>
      <c r="P30" s="782"/>
      <c r="Q30" s="783">
        <v>111</v>
      </c>
      <c r="R30" s="784"/>
      <c r="S30" s="784"/>
      <c r="T30" s="784"/>
      <c r="U30" s="784"/>
      <c r="V30" s="784">
        <v>110</v>
      </c>
      <c r="W30" s="784"/>
      <c r="X30" s="784"/>
      <c r="Y30" s="784"/>
      <c r="Z30" s="784"/>
      <c r="AA30" s="784">
        <v>1</v>
      </c>
      <c r="AB30" s="784"/>
      <c r="AC30" s="784"/>
      <c r="AD30" s="784"/>
      <c r="AE30" s="785"/>
      <c r="AF30" s="786">
        <v>1</v>
      </c>
      <c r="AG30" s="787"/>
      <c r="AH30" s="787"/>
      <c r="AI30" s="787"/>
      <c r="AJ30" s="788"/>
      <c r="AK30" s="855">
        <v>49</v>
      </c>
      <c r="AL30" s="856"/>
      <c r="AM30" s="856"/>
      <c r="AN30" s="856"/>
      <c r="AO30" s="856"/>
      <c r="AP30" s="856" t="s">
        <v>570</v>
      </c>
      <c r="AQ30" s="856"/>
      <c r="AR30" s="856"/>
      <c r="AS30" s="856"/>
      <c r="AT30" s="856"/>
      <c r="AU30" s="856" t="s">
        <v>570</v>
      </c>
      <c r="AV30" s="856"/>
      <c r="AW30" s="856"/>
      <c r="AX30" s="856"/>
      <c r="AY30" s="856"/>
      <c r="AZ30" s="857" t="s">
        <v>570</v>
      </c>
      <c r="BA30" s="857"/>
      <c r="BB30" s="857"/>
      <c r="BC30" s="857"/>
      <c r="BD30" s="857"/>
      <c r="BE30" s="853"/>
      <c r="BF30" s="853"/>
      <c r="BG30" s="853"/>
      <c r="BH30" s="853"/>
      <c r="BI30" s="854"/>
      <c r="BJ30" s="235"/>
      <c r="BK30" s="235"/>
      <c r="BL30" s="235"/>
      <c r="BM30" s="235"/>
      <c r="BN30" s="235"/>
      <c r="BO30" s="248"/>
      <c r="BP30" s="248"/>
      <c r="BQ30" s="245">
        <v>24</v>
      </c>
      <c r="BR30" s="246"/>
      <c r="BS30" s="793"/>
      <c r="BT30" s="794"/>
      <c r="BU30" s="794"/>
      <c r="BV30" s="794"/>
      <c r="BW30" s="794"/>
      <c r="BX30" s="794"/>
      <c r="BY30" s="794"/>
      <c r="BZ30" s="794"/>
      <c r="CA30" s="794"/>
      <c r="CB30" s="794"/>
      <c r="CC30" s="794"/>
      <c r="CD30" s="794"/>
      <c r="CE30" s="794"/>
      <c r="CF30" s="794"/>
      <c r="CG30" s="79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9"/>
      <c r="DW30" s="810"/>
      <c r="DX30" s="810"/>
      <c r="DY30" s="810"/>
      <c r="DZ30" s="811"/>
      <c r="EA30" s="229"/>
    </row>
    <row r="31" spans="1:131" s="230" customFormat="1" ht="26.25" customHeight="1">
      <c r="A31" s="249">
        <v>4</v>
      </c>
      <c r="B31" s="780" t="s">
        <v>397</v>
      </c>
      <c r="C31" s="781"/>
      <c r="D31" s="781"/>
      <c r="E31" s="781"/>
      <c r="F31" s="781"/>
      <c r="G31" s="781"/>
      <c r="H31" s="781"/>
      <c r="I31" s="781"/>
      <c r="J31" s="781"/>
      <c r="K31" s="781"/>
      <c r="L31" s="781"/>
      <c r="M31" s="781"/>
      <c r="N31" s="781"/>
      <c r="O31" s="781"/>
      <c r="P31" s="782"/>
      <c r="Q31" s="783">
        <v>1542</v>
      </c>
      <c r="R31" s="784"/>
      <c r="S31" s="784"/>
      <c r="T31" s="784"/>
      <c r="U31" s="784"/>
      <c r="V31" s="784">
        <v>1507</v>
      </c>
      <c r="W31" s="784"/>
      <c r="X31" s="784"/>
      <c r="Y31" s="784"/>
      <c r="Z31" s="784"/>
      <c r="AA31" s="784">
        <v>35</v>
      </c>
      <c r="AB31" s="784"/>
      <c r="AC31" s="784"/>
      <c r="AD31" s="784"/>
      <c r="AE31" s="785"/>
      <c r="AF31" s="786">
        <v>35</v>
      </c>
      <c r="AG31" s="787"/>
      <c r="AH31" s="787"/>
      <c r="AI31" s="787"/>
      <c r="AJ31" s="788"/>
      <c r="AK31" s="855">
        <v>207</v>
      </c>
      <c r="AL31" s="856"/>
      <c r="AM31" s="856"/>
      <c r="AN31" s="856"/>
      <c r="AO31" s="856"/>
      <c r="AP31" s="856" t="s">
        <v>571</v>
      </c>
      <c r="AQ31" s="856"/>
      <c r="AR31" s="856"/>
      <c r="AS31" s="856"/>
      <c r="AT31" s="856"/>
      <c r="AU31" s="856" t="s">
        <v>570</v>
      </c>
      <c r="AV31" s="856"/>
      <c r="AW31" s="856"/>
      <c r="AX31" s="856"/>
      <c r="AY31" s="856"/>
      <c r="AZ31" s="857" t="s">
        <v>570</v>
      </c>
      <c r="BA31" s="857"/>
      <c r="BB31" s="857"/>
      <c r="BC31" s="857"/>
      <c r="BD31" s="857"/>
      <c r="BE31" s="853"/>
      <c r="BF31" s="853"/>
      <c r="BG31" s="853"/>
      <c r="BH31" s="853"/>
      <c r="BI31" s="854"/>
      <c r="BJ31" s="235"/>
      <c r="BK31" s="235"/>
      <c r="BL31" s="235"/>
      <c r="BM31" s="235"/>
      <c r="BN31" s="235"/>
      <c r="BO31" s="248"/>
      <c r="BP31" s="248"/>
      <c r="BQ31" s="245">
        <v>25</v>
      </c>
      <c r="BR31" s="246"/>
      <c r="BS31" s="793"/>
      <c r="BT31" s="794"/>
      <c r="BU31" s="794"/>
      <c r="BV31" s="794"/>
      <c r="BW31" s="794"/>
      <c r="BX31" s="794"/>
      <c r="BY31" s="794"/>
      <c r="BZ31" s="794"/>
      <c r="CA31" s="794"/>
      <c r="CB31" s="794"/>
      <c r="CC31" s="794"/>
      <c r="CD31" s="794"/>
      <c r="CE31" s="794"/>
      <c r="CF31" s="794"/>
      <c r="CG31" s="79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9"/>
      <c r="DW31" s="810"/>
      <c r="DX31" s="810"/>
      <c r="DY31" s="810"/>
      <c r="DZ31" s="811"/>
      <c r="EA31" s="229"/>
    </row>
    <row r="32" spans="1:131" s="230" customFormat="1" ht="26.25" customHeight="1">
      <c r="A32" s="249">
        <v>5</v>
      </c>
      <c r="B32" s="780" t="s">
        <v>398</v>
      </c>
      <c r="C32" s="781"/>
      <c r="D32" s="781"/>
      <c r="E32" s="781"/>
      <c r="F32" s="781"/>
      <c r="G32" s="781"/>
      <c r="H32" s="781"/>
      <c r="I32" s="781"/>
      <c r="J32" s="781"/>
      <c r="K32" s="781"/>
      <c r="L32" s="781"/>
      <c r="M32" s="781"/>
      <c r="N32" s="781"/>
      <c r="O32" s="781"/>
      <c r="P32" s="782"/>
      <c r="Q32" s="783">
        <v>11</v>
      </c>
      <c r="R32" s="784"/>
      <c r="S32" s="784"/>
      <c r="T32" s="784"/>
      <c r="U32" s="784"/>
      <c r="V32" s="784">
        <v>10</v>
      </c>
      <c r="W32" s="784"/>
      <c r="X32" s="784"/>
      <c r="Y32" s="784"/>
      <c r="Z32" s="784"/>
      <c r="AA32" s="784">
        <v>1</v>
      </c>
      <c r="AB32" s="784"/>
      <c r="AC32" s="784"/>
      <c r="AD32" s="784"/>
      <c r="AE32" s="785"/>
      <c r="AF32" s="786">
        <v>1</v>
      </c>
      <c r="AG32" s="787"/>
      <c r="AH32" s="787"/>
      <c r="AI32" s="787"/>
      <c r="AJ32" s="788"/>
      <c r="AK32" s="855">
        <v>5</v>
      </c>
      <c r="AL32" s="856"/>
      <c r="AM32" s="856"/>
      <c r="AN32" s="856"/>
      <c r="AO32" s="856"/>
      <c r="AP32" s="856" t="s">
        <v>570</v>
      </c>
      <c r="AQ32" s="856"/>
      <c r="AR32" s="856"/>
      <c r="AS32" s="856"/>
      <c r="AT32" s="856"/>
      <c r="AU32" s="856" t="s">
        <v>570</v>
      </c>
      <c r="AV32" s="856"/>
      <c r="AW32" s="856"/>
      <c r="AX32" s="856"/>
      <c r="AY32" s="856"/>
      <c r="AZ32" s="857" t="s">
        <v>570</v>
      </c>
      <c r="BA32" s="857"/>
      <c r="BB32" s="857"/>
      <c r="BC32" s="857"/>
      <c r="BD32" s="857"/>
      <c r="BE32" s="853"/>
      <c r="BF32" s="853"/>
      <c r="BG32" s="853"/>
      <c r="BH32" s="853"/>
      <c r="BI32" s="854"/>
      <c r="BJ32" s="235"/>
      <c r="BK32" s="235"/>
      <c r="BL32" s="235"/>
      <c r="BM32" s="235"/>
      <c r="BN32" s="235"/>
      <c r="BO32" s="248"/>
      <c r="BP32" s="248"/>
      <c r="BQ32" s="245">
        <v>26</v>
      </c>
      <c r="BR32" s="246"/>
      <c r="BS32" s="793"/>
      <c r="BT32" s="794"/>
      <c r="BU32" s="794"/>
      <c r="BV32" s="794"/>
      <c r="BW32" s="794"/>
      <c r="BX32" s="794"/>
      <c r="BY32" s="794"/>
      <c r="BZ32" s="794"/>
      <c r="CA32" s="794"/>
      <c r="CB32" s="794"/>
      <c r="CC32" s="794"/>
      <c r="CD32" s="794"/>
      <c r="CE32" s="794"/>
      <c r="CF32" s="794"/>
      <c r="CG32" s="79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9"/>
      <c r="DW32" s="810"/>
      <c r="DX32" s="810"/>
      <c r="DY32" s="810"/>
      <c r="DZ32" s="811"/>
      <c r="EA32" s="229"/>
    </row>
    <row r="33" spans="1:131" s="230" customFormat="1" ht="26.25" customHeight="1">
      <c r="A33" s="249">
        <v>6</v>
      </c>
      <c r="B33" s="780" t="s">
        <v>399</v>
      </c>
      <c r="C33" s="781"/>
      <c r="D33" s="781"/>
      <c r="E33" s="781"/>
      <c r="F33" s="781"/>
      <c r="G33" s="781"/>
      <c r="H33" s="781"/>
      <c r="I33" s="781"/>
      <c r="J33" s="781"/>
      <c r="K33" s="781"/>
      <c r="L33" s="781"/>
      <c r="M33" s="781"/>
      <c r="N33" s="781"/>
      <c r="O33" s="781"/>
      <c r="P33" s="782"/>
      <c r="Q33" s="783">
        <v>560</v>
      </c>
      <c r="R33" s="784"/>
      <c r="S33" s="784"/>
      <c r="T33" s="784"/>
      <c r="U33" s="784"/>
      <c r="V33" s="784">
        <v>605</v>
      </c>
      <c r="W33" s="784"/>
      <c r="X33" s="784"/>
      <c r="Y33" s="784"/>
      <c r="Z33" s="784"/>
      <c r="AA33" s="784">
        <v>45</v>
      </c>
      <c r="AB33" s="784"/>
      <c r="AC33" s="784"/>
      <c r="AD33" s="784"/>
      <c r="AE33" s="785"/>
      <c r="AF33" s="786">
        <v>42</v>
      </c>
      <c r="AG33" s="787"/>
      <c r="AH33" s="787"/>
      <c r="AI33" s="787"/>
      <c r="AJ33" s="788"/>
      <c r="AK33" s="855">
        <v>103</v>
      </c>
      <c r="AL33" s="856"/>
      <c r="AM33" s="856"/>
      <c r="AN33" s="856"/>
      <c r="AO33" s="856"/>
      <c r="AP33" s="856">
        <v>2025</v>
      </c>
      <c r="AQ33" s="856"/>
      <c r="AR33" s="856"/>
      <c r="AS33" s="856"/>
      <c r="AT33" s="856"/>
      <c r="AU33" s="856">
        <v>818</v>
      </c>
      <c r="AV33" s="856"/>
      <c r="AW33" s="856"/>
      <c r="AX33" s="856"/>
      <c r="AY33" s="856"/>
      <c r="AZ33" s="857" t="s">
        <v>570</v>
      </c>
      <c r="BA33" s="857"/>
      <c r="BB33" s="857"/>
      <c r="BC33" s="857"/>
      <c r="BD33" s="857"/>
      <c r="BE33" s="853" t="s">
        <v>400</v>
      </c>
      <c r="BF33" s="853"/>
      <c r="BG33" s="853"/>
      <c r="BH33" s="853"/>
      <c r="BI33" s="854"/>
      <c r="BJ33" s="235"/>
      <c r="BK33" s="235"/>
      <c r="BL33" s="235"/>
      <c r="BM33" s="235"/>
      <c r="BN33" s="235"/>
      <c r="BO33" s="248"/>
      <c r="BP33" s="248"/>
      <c r="BQ33" s="245">
        <v>27</v>
      </c>
      <c r="BR33" s="246"/>
      <c r="BS33" s="793"/>
      <c r="BT33" s="794"/>
      <c r="BU33" s="794"/>
      <c r="BV33" s="794"/>
      <c r="BW33" s="794"/>
      <c r="BX33" s="794"/>
      <c r="BY33" s="794"/>
      <c r="BZ33" s="794"/>
      <c r="CA33" s="794"/>
      <c r="CB33" s="794"/>
      <c r="CC33" s="794"/>
      <c r="CD33" s="794"/>
      <c r="CE33" s="794"/>
      <c r="CF33" s="794"/>
      <c r="CG33" s="79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9"/>
      <c r="DW33" s="810"/>
      <c r="DX33" s="810"/>
      <c r="DY33" s="810"/>
      <c r="DZ33" s="811"/>
      <c r="EA33" s="229"/>
    </row>
    <row r="34" spans="1:131" s="230" customFormat="1" ht="26.25" customHeight="1">
      <c r="A34" s="249">
        <v>7</v>
      </c>
      <c r="B34" s="780" t="s">
        <v>401</v>
      </c>
      <c r="C34" s="781"/>
      <c r="D34" s="781"/>
      <c r="E34" s="781"/>
      <c r="F34" s="781"/>
      <c r="G34" s="781"/>
      <c r="H34" s="781"/>
      <c r="I34" s="781"/>
      <c r="J34" s="781"/>
      <c r="K34" s="781"/>
      <c r="L34" s="781"/>
      <c r="M34" s="781"/>
      <c r="N34" s="781"/>
      <c r="O34" s="781"/>
      <c r="P34" s="782"/>
      <c r="Q34" s="783">
        <v>175</v>
      </c>
      <c r="R34" s="784"/>
      <c r="S34" s="784"/>
      <c r="T34" s="784"/>
      <c r="U34" s="784"/>
      <c r="V34" s="784">
        <v>184</v>
      </c>
      <c r="W34" s="784"/>
      <c r="X34" s="784"/>
      <c r="Y34" s="784"/>
      <c r="Z34" s="784"/>
      <c r="AA34" s="784">
        <v>9</v>
      </c>
      <c r="AB34" s="784"/>
      <c r="AC34" s="784"/>
      <c r="AD34" s="784"/>
      <c r="AE34" s="785"/>
      <c r="AF34" s="786">
        <v>9</v>
      </c>
      <c r="AG34" s="787"/>
      <c r="AH34" s="787"/>
      <c r="AI34" s="787"/>
      <c r="AJ34" s="788"/>
      <c r="AK34" s="855">
        <v>130</v>
      </c>
      <c r="AL34" s="856"/>
      <c r="AM34" s="856"/>
      <c r="AN34" s="856"/>
      <c r="AO34" s="856"/>
      <c r="AP34" s="856">
        <v>926</v>
      </c>
      <c r="AQ34" s="856"/>
      <c r="AR34" s="856"/>
      <c r="AS34" s="856"/>
      <c r="AT34" s="856"/>
      <c r="AU34" s="856">
        <v>774</v>
      </c>
      <c r="AV34" s="856"/>
      <c r="AW34" s="856"/>
      <c r="AX34" s="856"/>
      <c r="AY34" s="856"/>
      <c r="AZ34" s="857" t="s">
        <v>570</v>
      </c>
      <c r="BA34" s="857"/>
      <c r="BB34" s="857"/>
      <c r="BC34" s="857"/>
      <c r="BD34" s="857"/>
      <c r="BE34" s="853" t="s">
        <v>402</v>
      </c>
      <c r="BF34" s="853"/>
      <c r="BG34" s="853"/>
      <c r="BH34" s="853"/>
      <c r="BI34" s="854"/>
      <c r="BJ34" s="235"/>
      <c r="BK34" s="235"/>
      <c r="BL34" s="235"/>
      <c r="BM34" s="235"/>
      <c r="BN34" s="235"/>
      <c r="BO34" s="248"/>
      <c r="BP34" s="248"/>
      <c r="BQ34" s="245">
        <v>28</v>
      </c>
      <c r="BR34" s="246"/>
      <c r="BS34" s="793"/>
      <c r="BT34" s="794"/>
      <c r="BU34" s="794"/>
      <c r="BV34" s="794"/>
      <c r="BW34" s="794"/>
      <c r="BX34" s="794"/>
      <c r="BY34" s="794"/>
      <c r="BZ34" s="794"/>
      <c r="CA34" s="794"/>
      <c r="CB34" s="794"/>
      <c r="CC34" s="794"/>
      <c r="CD34" s="794"/>
      <c r="CE34" s="794"/>
      <c r="CF34" s="794"/>
      <c r="CG34" s="79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9"/>
      <c r="DW34" s="810"/>
      <c r="DX34" s="810"/>
      <c r="DY34" s="810"/>
      <c r="DZ34" s="811"/>
      <c r="EA34" s="229"/>
    </row>
    <row r="35" spans="1:131" s="230" customFormat="1" ht="26.25" customHeight="1">
      <c r="A35" s="249">
        <v>8</v>
      </c>
      <c r="B35" s="780" t="s">
        <v>403</v>
      </c>
      <c r="C35" s="781"/>
      <c r="D35" s="781"/>
      <c r="E35" s="781"/>
      <c r="F35" s="781"/>
      <c r="G35" s="781"/>
      <c r="H35" s="781"/>
      <c r="I35" s="781"/>
      <c r="J35" s="781"/>
      <c r="K35" s="781"/>
      <c r="L35" s="781"/>
      <c r="M35" s="781"/>
      <c r="N35" s="781"/>
      <c r="O35" s="781"/>
      <c r="P35" s="782"/>
      <c r="Q35" s="783">
        <v>243</v>
      </c>
      <c r="R35" s="784"/>
      <c r="S35" s="784"/>
      <c r="T35" s="784"/>
      <c r="U35" s="784"/>
      <c r="V35" s="784">
        <v>254</v>
      </c>
      <c r="W35" s="784"/>
      <c r="X35" s="784"/>
      <c r="Y35" s="784"/>
      <c r="Z35" s="784"/>
      <c r="AA35" s="784">
        <v>11</v>
      </c>
      <c r="AB35" s="784"/>
      <c r="AC35" s="784"/>
      <c r="AD35" s="784"/>
      <c r="AE35" s="785"/>
      <c r="AF35" s="786">
        <v>11</v>
      </c>
      <c r="AG35" s="787"/>
      <c r="AH35" s="787"/>
      <c r="AI35" s="787"/>
      <c r="AJ35" s="788"/>
      <c r="AK35" s="855">
        <v>35</v>
      </c>
      <c r="AL35" s="856"/>
      <c r="AM35" s="856"/>
      <c r="AN35" s="856"/>
      <c r="AO35" s="856"/>
      <c r="AP35" s="856">
        <v>150</v>
      </c>
      <c r="AQ35" s="856"/>
      <c r="AR35" s="856"/>
      <c r="AS35" s="856"/>
      <c r="AT35" s="856"/>
      <c r="AU35" s="856" t="s">
        <v>570</v>
      </c>
      <c r="AV35" s="856"/>
      <c r="AW35" s="856"/>
      <c r="AX35" s="856"/>
      <c r="AY35" s="856"/>
      <c r="AZ35" s="857" t="s">
        <v>570</v>
      </c>
      <c r="BA35" s="857"/>
      <c r="BB35" s="857"/>
      <c r="BC35" s="857"/>
      <c r="BD35" s="857"/>
      <c r="BE35" s="853" t="s">
        <v>404</v>
      </c>
      <c r="BF35" s="853"/>
      <c r="BG35" s="853"/>
      <c r="BH35" s="853"/>
      <c r="BI35" s="854"/>
      <c r="BJ35" s="235"/>
      <c r="BK35" s="235"/>
      <c r="BL35" s="235"/>
      <c r="BM35" s="235"/>
      <c r="BN35" s="235"/>
      <c r="BO35" s="248"/>
      <c r="BP35" s="248"/>
      <c r="BQ35" s="245">
        <v>29</v>
      </c>
      <c r="BR35" s="246"/>
      <c r="BS35" s="793"/>
      <c r="BT35" s="794"/>
      <c r="BU35" s="794"/>
      <c r="BV35" s="794"/>
      <c r="BW35" s="794"/>
      <c r="BX35" s="794"/>
      <c r="BY35" s="794"/>
      <c r="BZ35" s="794"/>
      <c r="CA35" s="794"/>
      <c r="CB35" s="794"/>
      <c r="CC35" s="794"/>
      <c r="CD35" s="794"/>
      <c r="CE35" s="794"/>
      <c r="CF35" s="794"/>
      <c r="CG35" s="79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9"/>
      <c r="DW35" s="810"/>
      <c r="DX35" s="810"/>
      <c r="DY35" s="810"/>
      <c r="DZ35" s="811"/>
      <c r="EA35" s="229"/>
    </row>
    <row r="36" spans="1:131" s="230" customFormat="1" ht="26.25" customHeight="1">
      <c r="A36" s="249">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55"/>
      <c r="AL36" s="856"/>
      <c r="AM36" s="856"/>
      <c r="AN36" s="856"/>
      <c r="AO36" s="856"/>
      <c r="AP36" s="856"/>
      <c r="AQ36" s="856"/>
      <c r="AR36" s="856"/>
      <c r="AS36" s="856"/>
      <c r="AT36" s="856"/>
      <c r="AU36" s="856"/>
      <c r="AV36" s="856"/>
      <c r="AW36" s="856"/>
      <c r="AX36" s="856"/>
      <c r="AY36" s="856"/>
      <c r="AZ36" s="857"/>
      <c r="BA36" s="857"/>
      <c r="BB36" s="857"/>
      <c r="BC36" s="857"/>
      <c r="BD36" s="857"/>
      <c r="BE36" s="853"/>
      <c r="BF36" s="853"/>
      <c r="BG36" s="853"/>
      <c r="BH36" s="853"/>
      <c r="BI36" s="854"/>
      <c r="BJ36" s="235"/>
      <c r="BK36" s="235"/>
      <c r="BL36" s="235"/>
      <c r="BM36" s="235"/>
      <c r="BN36" s="235"/>
      <c r="BO36" s="248"/>
      <c r="BP36" s="248"/>
      <c r="BQ36" s="245">
        <v>30</v>
      </c>
      <c r="BR36" s="246"/>
      <c r="BS36" s="793"/>
      <c r="BT36" s="794"/>
      <c r="BU36" s="794"/>
      <c r="BV36" s="794"/>
      <c r="BW36" s="794"/>
      <c r="BX36" s="794"/>
      <c r="BY36" s="794"/>
      <c r="BZ36" s="794"/>
      <c r="CA36" s="794"/>
      <c r="CB36" s="794"/>
      <c r="CC36" s="794"/>
      <c r="CD36" s="794"/>
      <c r="CE36" s="794"/>
      <c r="CF36" s="794"/>
      <c r="CG36" s="79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9"/>
      <c r="DW36" s="810"/>
      <c r="DX36" s="810"/>
      <c r="DY36" s="810"/>
      <c r="DZ36" s="811"/>
      <c r="EA36" s="229"/>
    </row>
    <row r="37" spans="1:131" s="230" customFormat="1" ht="26.25" customHeight="1">
      <c r="A37" s="249">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55"/>
      <c r="AL37" s="856"/>
      <c r="AM37" s="856"/>
      <c r="AN37" s="856"/>
      <c r="AO37" s="856"/>
      <c r="AP37" s="856"/>
      <c r="AQ37" s="856"/>
      <c r="AR37" s="856"/>
      <c r="AS37" s="856"/>
      <c r="AT37" s="856"/>
      <c r="AU37" s="856"/>
      <c r="AV37" s="856"/>
      <c r="AW37" s="856"/>
      <c r="AX37" s="856"/>
      <c r="AY37" s="856"/>
      <c r="AZ37" s="857"/>
      <c r="BA37" s="857"/>
      <c r="BB37" s="857"/>
      <c r="BC37" s="857"/>
      <c r="BD37" s="857"/>
      <c r="BE37" s="853"/>
      <c r="BF37" s="853"/>
      <c r="BG37" s="853"/>
      <c r="BH37" s="853"/>
      <c r="BI37" s="854"/>
      <c r="BJ37" s="235"/>
      <c r="BK37" s="235"/>
      <c r="BL37" s="235"/>
      <c r="BM37" s="235"/>
      <c r="BN37" s="235"/>
      <c r="BO37" s="248"/>
      <c r="BP37" s="248"/>
      <c r="BQ37" s="245">
        <v>31</v>
      </c>
      <c r="BR37" s="246"/>
      <c r="BS37" s="793"/>
      <c r="BT37" s="794"/>
      <c r="BU37" s="794"/>
      <c r="BV37" s="794"/>
      <c r="BW37" s="794"/>
      <c r="BX37" s="794"/>
      <c r="BY37" s="794"/>
      <c r="BZ37" s="794"/>
      <c r="CA37" s="794"/>
      <c r="CB37" s="794"/>
      <c r="CC37" s="794"/>
      <c r="CD37" s="794"/>
      <c r="CE37" s="794"/>
      <c r="CF37" s="794"/>
      <c r="CG37" s="79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9"/>
      <c r="DW37" s="810"/>
      <c r="DX37" s="810"/>
      <c r="DY37" s="810"/>
      <c r="DZ37" s="811"/>
      <c r="EA37" s="229"/>
    </row>
    <row r="38" spans="1:131" s="230" customFormat="1" ht="26.25" customHeight="1">
      <c r="A38" s="249">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55"/>
      <c r="AL38" s="856"/>
      <c r="AM38" s="856"/>
      <c r="AN38" s="856"/>
      <c r="AO38" s="856"/>
      <c r="AP38" s="856"/>
      <c r="AQ38" s="856"/>
      <c r="AR38" s="856"/>
      <c r="AS38" s="856"/>
      <c r="AT38" s="856"/>
      <c r="AU38" s="856"/>
      <c r="AV38" s="856"/>
      <c r="AW38" s="856"/>
      <c r="AX38" s="856"/>
      <c r="AY38" s="856"/>
      <c r="AZ38" s="857"/>
      <c r="BA38" s="857"/>
      <c r="BB38" s="857"/>
      <c r="BC38" s="857"/>
      <c r="BD38" s="857"/>
      <c r="BE38" s="853"/>
      <c r="BF38" s="853"/>
      <c r="BG38" s="853"/>
      <c r="BH38" s="853"/>
      <c r="BI38" s="854"/>
      <c r="BJ38" s="235"/>
      <c r="BK38" s="235"/>
      <c r="BL38" s="235"/>
      <c r="BM38" s="235"/>
      <c r="BN38" s="235"/>
      <c r="BO38" s="248"/>
      <c r="BP38" s="248"/>
      <c r="BQ38" s="245">
        <v>32</v>
      </c>
      <c r="BR38" s="246"/>
      <c r="BS38" s="793"/>
      <c r="BT38" s="794"/>
      <c r="BU38" s="794"/>
      <c r="BV38" s="794"/>
      <c r="BW38" s="794"/>
      <c r="BX38" s="794"/>
      <c r="BY38" s="794"/>
      <c r="BZ38" s="794"/>
      <c r="CA38" s="794"/>
      <c r="CB38" s="794"/>
      <c r="CC38" s="794"/>
      <c r="CD38" s="794"/>
      <c r="CE38" s="794"/>
      <c r="CF38" s="794"/>
      <c r="CG38" s="79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9"/>
      <c r="DW38" s="810"/>
      <c r="DX38" s="810"/>
      <c r="DY38" s="810"/>
      <c r="DZ38" s="811"/>
      <c r="EA38" s="229"/>
    </row>
    <row r="39" spans="1:131" s="230" customFormat="1" ht="26.25" customHeight="1">
      <c r="A39" s="249">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55"/>
      <c r="AL39" s="856"/>
      <c r="AM39" s="856"/>
      <c r="AN39" s="856"/>
      <c r="AO39" s="856"/>
      <c r="AP39" s="856"/>
      <c r="AQ39" s="856"/>
      <c r="AR39" s="856"/>
      <c r="AS39" s="856"/>
      <c r="AT39" s="856"/>
      <c r="AU39" s="856"/>
      <c r="AV39" s="856"/>
      <c r="AW39" s="856"/>
      <c r="AX39" s="856"/>
      <c r="AY39" s="856"/>
      <c r="AZ39" s="857"/>
      <c r="BA39" s="857"/>
      <c r="BB39" s="857"/>
      <c r="BC39" s="857"/>
      <c r="BD39" s="857"/>
      <c r="BE39" s="853"/>
      <c r="BF39" s="853"/>
      <c r="BG39" s="853"/>
      <c r="BH39" s="853"/>
      <c r="BI39" s="854"/>
      <c r="BJ39" s="235"/>
      <c r="BK39" s="235"/>
      <c r="BL39" s="235"/>
      <c r="BM39" s="235"/>
      <c r="BN39" s="235"/>
      <c r="BO39" s="248"/>
      <c r="BP39" s="248"/>
      <c r="BQ39" s="245">
        <v>33</v>
      </c>
      <c r="BR39" s="246"/>
      <c r="BS39" s="793"/>
      <c r="BT39" s="794"/>
      <c r="BU39" s="794"/>
      <c r="BV39" s="794"/>
      <c r="BW39" s="794"/>
      <c r="BX39" s="794"/>
      <c r="BY39" s="794"/>
      <c r="BZ39" s="794"/>
      <c r="CA39" s="794"/>
      <c r="CB39" s="794"/>
      <c r="CC39" s="794"/>
      <c r="CD39" s="794"/>
      <c r="CE39" s="794"/>
      <c r="CF39" s="794"/>
      <c r="CG39" s="79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9"/>
      <c r="DW39" s="810"/>
      <c r="DX39" s="810"/>
      <c r="DY39" s="810"/>
      <c r="DZ39" s="811"/>
      <c r="EA39" s="229"/>
    </row>
    <row r="40" spans="1:131" s="230" customFormat="1" ht="26.25" customHeight="1">
      <c r="A40" s="24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235"/>
      <c r="BK40" s="235"/>
      <c r="BL40" s="235"/>
      <c r="BM40" s="235"/>
      <c r="BN40" s="235"/>
      <c r="BO40" s="248"/>
      <c r="BP40" s="248"/>
      <c r="BQ40" s="245">
        <v>34</v>
      </c>
      <c r="BR40" s="246"/>
      <c r="BS40" s="793"/>
      <c r="BT40" s="794"/>
      <c r="BU40" s="794"/>
      <c r="BV40" s="794"/>
      <c r="BW40" s="794"/>
      <c r="BX40" s="794"/>
      <c r="BY40" s="794"/>
      <c r="BZ40" s="794"/>
      <c r="CA40" s="794"/>
      <c r="CB40" s="794"/>
      <c r="CC40" s="794"/>
      <c r="CD40" s="794"/>
      <c r="CE40" s="794"/>
      <c r="CF40" s="794"/>
      <c r="CG40" s="79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9"/>
      <c r="DW40" s="810"/>
      <c r="DX40" s="810"/>
      <c r="DY40" s="810"/>
      <c r="DZ40" s="811"/>
      <c r="EA40" s="229"/>
    </row>
    <row r="41" spans="1:131" s="230" customFormat="1" ht="26.25" customHeight="1">
      <c r="A41" s="24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235"/>
      <c r="BK41" s="235"/>
      <c r="BL41" s="235"/>
      <c r="BM41" s="235"/>
      <c r="BN41" s="235"/>
      <c r="BO41" s="248"/>
      <c r="BP41" s="248"/>
      <c r="BQ41" s="245">
        <v>35</v>
      </c>
      <c r="BR41" s="246"/>
      <c r="BS41" s="793"/>
      <c r="BT41" s="794"/>
      <c r="BU41" s="794"/>
      <c r="BV41" s="794"/>
      <c r="BW41" s="794"/>
      <c r="BX41" s="794"/>
      <c r="BY41" s="794"/>
      <c r="BZ41" s="794"/>
      <c r="CA41" s="794"/>
      <c r="CB41" s="794"/>
      <c r="CC41" s="794"/>
      <c r="CD41" s="794"/>
      <c r="CE41" s="794"/>
      <c r="CF41" s="794"/>
      <c r="CG41" s="79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9"/>
      <c r="DW41" s="810"/>
      <c r="DX41" s="810"/>
      <c r="DY41" s="810"/>
      <c r="DZ41" s="811"/>
      <c r="EA41" s="229"/>
    </row>
    <row r="42" spans="1:131" s="230" customFormat="1" ht="26.25" customHeight="1">
      <c r="A42" s="24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235"/>
      <c r="BK42" s="235"/>
      <c r="BL42" s="235"/>
      <c r="BM42" s="235"/>
      <c r="BN42" s="235"/>
      <c r="BO42" s="248"/>
      <c r="BP42" s="248"/>
      <c r="BQ42" s="245">
        <v>36</v>
      </c>
      <c r="BR42" s="246"/>
      <c r="BS42" s="793"/>
      <c r="BT42" s="794"/>
      <c r="BU42" s="794"/>
      <c r="BV42" s="794"/>
      <c r="BW42" s="794"/>
      <c r="BX42" s="794"/>
      <c r="BY42" s="794"/>
      <c r="BZ42" s="794"/>
      <c r="CA42" s="794"/>
      <c r="CB42" s="794"/>
      <c r="CC42" s="794"/>
      <c r="CD42" s="794"/>
      <c r="CE42" s="794"/>
      <c r="CF42" s="794"/>
      <c r="CG42" s="79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9"/>
      <c r="DW42" s="810"/>
      <c r="DX42" s="810"/>
      <c r="DY42" s="810"/>
      <c r="DZ42" s="811"/>
      <c r="EA42" s="229"/>
    </row>
    <row r="43" spans="1:131" s="230" customFormat="1" ht="26.25" customHeight="1">
      <c r="A43" s="24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235"/>
      <c r="BK43" s="235"/>
      <c r="BL43" s="235"/>
      <c r="BM43" s="235"/>
      <c r="BN43" s="235"/>
      <c r="BO43" s="248"/>
      <c r="BP43" s="248"/>
      <c r="BQ43" s="245">
        <v>37</v>
      </c>
      <c r="BR43" s="246"/>
      <c r="BS43" s="793"/>
      <c r="BT43" s="794"/>
      <c r="BU43" s="794"/>
      <c r="BV43" s="794"/>
      <c r="BW43" s="794"/>
      <c r="BX43" s="794"/>
      <c r="BY43" s="794"/>
      <c r="BZ43" s="794"/>
      <c r="CA43" s="794"/>
      <c r="CB43" s="794"/>
      <c r="CC43" s="794"/>
      <c r="CD43" s="794"/>
      <c r="CE43" s="794"/>
      <c r="CF43" s="794"/>
      <c r="CG43" s="79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9"/>
      <c r="DW43" s="810"/>
      <c r="DX43" s="810"/>
      <c r="DY43" s="810"/>
      <c r="DZ43" s="811"/>
      <c r="EA43" s="229"/>
    </row>
    <row r="44" spans="1:131" s="230" customFormat="1" ht="26.25" customHeight="1">
      <c r="A44" s="24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235"/>
      <c r="BK44" s="235"/>
      <c r="BL44" s="235"/>
      <c r="BM44" s="235"/>
      <c r="BN44" s="235"/>
      <c r="BO44" s="248"/>
      <c r="BP44" s="248"/>
      <c r="BQ44" s="245">
        <v>38</v>
      </c>
      <c r="BR44" s="246"/>
      <c r="BS44" s="793"/>
      <c r="BT44" s="794"/>
      <c r="BU44" s="794"/>
      <c r="BV44" s="794"/>
      <c r="BW44" s="794"/>
      <c r="BX44" s="794"/>
      <c r="BY44" s="794"/>
      <c r="BZ44" s="794"/>
      <c r="CA44" s="794"/>
      <c r="CB44" s="794"/>
      <c r="CC44" s="794"/>
      <c r="CD44" s="794"/>
      <c r="CE44" s="794"/>
      <c r="CF44" s="794"/>
      <c r="CG44" s="79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9"/>
      <c r="DW44" s="810"/>
      <c r="DX44" s="810"/>
      <c r="DY44" s="810"/>
      <c r="DZ44" s="811"/>
      <c r="EA44" s="229"/>
    </row>
    <row r="45" spans="1:131" s="230" customFormat="1" ht="26.25" customHeight="1">
      <c r="A45" s="24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235"/>
      <c r="BK45" s="235"/>
      <c r="BL45" s="235"/>
      <c r="BM45" s="235"/>
      <c r="BN45" s="235"/>
      <c r="BO45" s="248"/>
      <c r="BP45" s="248"/>
      <c r="BQ45" s="245">
        <v>39</v>
      </c>
      <c r="BR45" s="246"/>
      <c r="BS45" s="793"/>
      <c r="BT45" s="794"/>
      <c r="BU45" s="794"/>
      <c r="BV45" s="794"/>
      <c r="BW45" s="794"/>
      <c r="BX45" s="794"/>
      <c r="BY45" s="794"/>
      <c r="BZ45" s="794"/>
      <c r="CA45" s="794"/>
      <c r="CB45" s="794"/>
      <c r="CC45" s="794"/>
      <c r="CD45" s="794"/>
      <c r="CE45" s="794"/>
      <c r="CF45" s="794"/>
      <c r="CG45" s="79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9"/>
      <c r="DW45" s="810"/>
      <c r="DX45" s="810"/>
      <c r="DY45" s="810"/>
      <c r="DZ45" s="811"/>
      <c r="EA45" s="229"/>
    </row>
    <row r="46" spans="1:131" s="230" customFormat="1" ht="26.25" customHeight="1">
      <c r="A46" s="24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235"/>
      <c r="BK46" s="235"/>
      <c r="BL46" s="235"/>
      <c r="BM46" s="235"/>
      <c r="BN46" s="235"/>
      <c r="BO46" s="248"/>
      <c r="BP46" s="248"/>
      <c r="BQ46" s="245">
        <v>40</v>
      </c>
      <c r="BR46" s="246"/>
      <c r="BS46" s="793"/>
      <c r="BT46" s="794"/>
      <c r="BU46" s="794"/>
      <c r="BV46" s="794"/>
      <c r="BW46" s="794"/>
      <c r="BX46" s="794"/>
      <c r="BY46" s="794"/>
      <c r="BZ46" s="794"/>
      <c r="CA46" s="794"/>
      <c r="CB46" s="794"/>
      <c r="CC46" s="794"/>
      <c r="CD46" s="794"/>
      <c r="CE46" s="794"/>
      <c r="CF46" s="794"/>
      <c r="CG46" s="79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9"/>
      <c r="DW46" s="810"/>
      <c r="DX46" s="810"/>
      <c r="DY46" s="810"/>
      <c r="DZ46" s="811"/>
      <c r="EA46" s="229"/>
    </row>
    <row r="47" spans="1:131" s="230" customFormat="1" ht="26.25" customHeight="1">
      <c r="A47" s="24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235"/>
      <c r="BK47" s="235"/>
      <c r="BL47" s="235"/>
      <c r="BM47" s="235"/>
      <c r="BN47" s="235"/>
      <c r="BO47" s="248"/>
      <c r="BP47" s="248"/>
      <c r="BQ47" s="245">
        <v>41</v>
      </c>
      <c r="BR47" s="246"/>
      <c r="BS47" s="793"/>
      <c r="BT47" s="794"/>
      <c r="BU47" s="794"/>
      <c r="BV47" s="794"/>
      <c r="BW47" s="794"/>
      <c r="BX47" s="794"/>
      <c r="BY47" s="794"/>
      <c r="BZ47" s="794"/>
      <c r="CA47" s="794"/>
      <c r="CB47" s="794"/>
      <c r="CC47" s="794"/>
      <c r="CD47" s="794"/>
      <c r="CE47" s="794"/>
      <c r="CF47" s="794"/>
      <c r="CG47" s="79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9"/>
      <c r="DW47" s="810"/>
      <c r="DX47" s="810"/>
      <c r="DY47" s="810"/>
      <c r="DZ47" s="811"/>
      <c r="EA47" s="229"/>
    </row>
    <row r="48" spans="1:131" s="230" customFormat="1" ht="26.25" customHeight="1">
      <c r="A48" s="24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235"/>
      <c r="BK48" s="235"/>
      <c r="BL48" s="235"/>
      <c r="BM48" s="235"/>
      <c r="BN48" s="235"/>
      <c r="BO48" s="248"/>
      <c r="BP48" s="248"/>
      <c r="BQ48" s="245">
        <v>42</v>
      </c>
      <c r="BR48" s="246"/>
      <c r="BS48" s="793"/>
      <c r="BT48" s="794"/>
      <c r="BU48" s="794"/>
      <c r="BV48" s="794"/>
      <c r="BW48" s="794"/>
      <c r="BX48" s="794"/>
      <c r="BY48" s="794"/>
      <c r="BZ48" s="794"/>
      <c r="CA48" s="794"/>
      <c r="CB48" s="794"/>
      <c r="CC48" s="794"/>
      <c r="CD48" s="794"/>
      <c r="CE48" s="794"/>
      <c r="CF48" s="794"/>
      <c r="CG48" s="79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9"/>
      <c r="DW48" s="810"/>
      <c r="DX48" s="810"/>
      <c r="DY48" s="810"/>
      <c r="DZ48" s="811"/>
      <c r="EA48" s="229"/>
    </row>
    <row r="49" spans="1:131" s="230" customFormat="1" ht="26.25" customHeight="1">
      <c r="A49" s="24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235"/>
      <c r="BK49" s="235"/>
      <c r="BL49" s="235"/>
      <c r="BM49" s="235"/>
      <c r="BN49" s="235"/>
      <c r="BO49" s="248"/>
      <c r="BP49" s="248"/>
      <c r="BQ49" s="245">
        <v>43</v>
      </c>
      <c r="BR49" s="246"/>
      <c r="BS49" s="793"/>
      <c r="BT49" s="794"/>
      <c r="BU49" s="794"/>
      <c r="BV49" s="794"/>
      <c r="BW49" s="794"/>
      <c r="BX49" s="794"/>
      <c r="BY49" s="794"/>
      <c r="BZ49" s="794"/>
      <c r="CA49" s="794"/>
      <c r="CB49" s="794"/>
      <c r="CC49" s="794"/>
      <c r="CD49" s="794"/>
      <c r="CE49" s="794"/>
      <c r="CF49" s="794"/>
      <c r="CG49" s="79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9"/>
      <c r="DW49" s="810"/>
      <c r="DX49" s="810"/>
      <c r="DY49" s="810"/>
      <c r="DZ49" s="811"/>
      <c r="EA49" s="229"/>
    </row>
    <row r="50" spans="1:131" s="230" customFormat="1" ht="26.25" customHeight="1">
      <c r="A50" s="244">
        <v>23</v>
      </c>
      <c r="B50" s="780"/>
      <c r="C50" s="781"/>
      <c r="D50" s="781"/>
      <c r="E50" s="781"/>
      <c r="F50" s="781"/>
      <c r="G50" s="781"/>
      <c r="H50" s="781"/>
      <c r="I50" s="781"/>
      <c r="J50" s="781"/>
      <c r="K50" s="781"/>
      <c r="L50" s="781"/>
      <c r="M50" s="781"/>
      <c r="N50" s="781"/>
      <c r="O50" s="781"/>
      <c r="P50" s="782"/>
      <c r="Q50" s="858"/>
      <c r="R50" s="859"/>
      <c r="S50" s="859"/>
      <c r="T50" s="859"/>
      <c r="U50" s="859"/>
      <c r="V50" s="859"/>
      <c r="W50" s="859"/>
      <c r="X50" s="859"/>
      <c r="Y50" s="859"/>
      <c r="Z50" s="859"/>
      <c r="AA50" s="859"/>
      <c r="AB50" s="859"/>
      <c r="AC50" s="859"/>
      <c r="AD50" s="859"/>
      <c r="AE50" s="860"/>
      <c r="AF50" s="786"/>
      <c r="AG50" s="787"/>
      <c r="AH50" s="787"/>
      <c r="AI50" s="787"/>
      <c r="AJ50" s="788"/>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235"/>
      <c r="BK50" s="235"/>
      <c r="BL50" s="235"/>
      <c r="BM50" s="235"/>
      <c r="BN50" s="235"/>
      <c r="BO50" s="248"/>
      <c r="BP50" s="248"/>
      <c r="BQ50" s="245">
        <v>44</v>
      </c>
      <c r="BR50" s="246"/>
      <c r="BS50" s="793"/>
      <c r="BT50" s="794"/>
      <c r="BU50" s="794"/>
      <c r="BV50" s="794"/>
      <c r="BW50" s="794"/>
      <c r="BX50" s="794"/>
      <c r="BY50" s="794"/>
      <c r="BZ50" s="794"/>
      <c r="CA50" s="794"/>
      <c r="CB50" s="794"/>
      <c r="CC50" s="794"/>
      <c r="CD50" s="794"/>
      <c r="CE50" s="794"/>
      <c r="CF50" s="794"/>
      <c r="CG50" s="79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9"/>
      <c r="DW50" s="810"/>
      <c r="DX50" s="810"/>
      <c r="DY50" s="810"/>
      <c r="DZ50" s="811"/>
      <c r="EA50" s="229"/>
    </row>
    <row r="51" spans="1:131" s="230" customFormat="1" ht="26.25" customHeight="1">
      <c r="A51" s="244">
        <v>24</v>
      </c>
      <c r="B51" s="780"/>
      <c r="C51" s="781"/>
      <c r="D51" s="781"/>
      <c r="E51" s="781"/>
      <c r="F51" s="781"/>
      <c r="G51" s="781"/>
      <c r="H51" s="781"/>
      <c r="I51" s="781"/>
      <c r="J51" s="781"/>
      <c r="K51" s="781"/>
      <c r="L51" s="781"/>
      <c r="M51" s="781"/>
      <c r="N51" s="781"/>
      <c r="O51" s="781"/>
      <c r="P51" s="782"/>
      <c r="Q51" s="858"/>
      <c r="R51" s="859"/>
      <c r="S51" s="859"/>
      <c r="T51" s="859"/>
      <c r="U51" s="859"/>
      <c r="V51" s="859"/>
      <c r="W51" s="859"/>
      <c r="X51" s="859"/>
      <c r="Y51" s="859"/>
      <c r="Z51" s="859"/>
      <c r="AA51" s="859"/>
      <c r="AB51" s="859"/>
      <c r="AC51" s="859"/>
      <c r="AD51" s="859"/>
      <c r="AE51" s="860"/>
      <c r="AF51" s="786"/>
      <c r="AG51" s="787"/>
      <c r="AH51" s="787"/>
      <c r="AI51" s="787"/>
      <c r="AJ51" s="788"/>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235"/>
      <c r="BK51" s="235"/>
      <c r="BL51" s="235"/>
      <c r="BM51" s="235"/>
      <c r="BN51" s="235"/>
      <c r="BO51" s="248"/>
      <c r="BP51" s="248"/>
      <c r="BQ51" s="245">
        <v>45</v>
      </c>
      <c r="BR51" s="246"/>
      <c r="BS51" s="793"/>
      <c r="BT51" s="794"/>
      <c r="BU51" s="794"/>
      <c r="BV51" s="794"/>
      <c r="BW51" s="794"/>
      <c r="BX51" s="794"/>
      <c r="BY51" s="794"/>
      <c r="BZ51" s="794"/>
      <c r="CA51" s="794"/>
      <c r="CB51" s="794"/>
      <c r="CC51" s="794"/>
      <c r="CD51" s="794"/>
      <c r="CE51" s="794"/>
      <c r="CF51" s="794"/>
      <c r="CG51" s="79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9"/>
      <c r="DW51" s="810"/>
      <c r="DX51" s="810"/>
      <c r="DY51" s="810"/>
      <c r="DZ51" s="811"/>
      <c r="EA51" s="229"/>
    </row>
    <row r="52" spans="1:131" s="230" customFormat="1" ht="26.25" customHeight="1">
      <c r="A52" s="244">
        <v>25</v>
      </c>
      <c r="B52" s="780"/>
      <c r="C52" s="781"/>
      <c r="D52" s="781"/>
      <c r="E52" s="781"/>
      <c r="F52" s="781"/>
      <c r="G52" s="781"/>
      <c r="H52" s="781"/>
      <c r="I52" s="781"/>
      <c r="J52" s="781"/>
      <c r="K52" s="781"/>
      <c r="L52" s="781"/>
      <c r="M52" s="781"/>
      <c r="N52" s="781"/>
      <c r="O52" s="781"/>
      <c r="P52" s="782"/>
      <c r="Q52" s="858"/>
      <c r="R52" s="859"/>
      <c r="S52" s="859"/>
      <c r="T52" s="859"/>
      <c r="U52" s="859"/>
      <c r="V52" s="859"/>
      <c r="W52" s="859"/>
      <c r="X52" s="859"/>
      <c r="Y52" s="859"/>
      <c r="Z52" s="859"/>
      <c r="AA52" s="859"/>
      <c r="AB52" s="859"/>
      <c r="AC52" s="859"/>
      <c r="AD52" s="859"/>
      <c r="AE52" s="860"/>
      <c r="AF52" s="786"/>
      <c r="AG52" s="787"/>
      <c r="AH52" s="787"/>
      <c r="AI52" s="787"/>
      <c r="AJ52" s="788"/>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235"/>
      <c r="BK52" s="235"/>
      <c r="BL52" s="235"/>
      <c r="BM52" s="235"/>
      <c r="BN52" s="235"/>
      <c r="BO52" s="248"/>
      <c r="BP52" s="248"/>
      <c r="BQ52" s="245">
        <v>46</v>
      </c>
      <c r="BR52" s="246"/>
      <c r="BS52" s="793"/>
      <c r="BT52" s="794"/>
      <c r="BU52" s="794"/>
      <c r="BV52" s="794"/>
      <c r="BW52" s="794"/>
      <c r="BX52" s="794"/>
      <c r="BY52" s="794"/>
      <c r="BZ52" s="794"/>
      <c r="CA52" s="794"/>
      <c r="CB52" s="794"/>
      <c r="CC52" s="794"/>
      <c r="CD52" s="794"/>
      <c r="CE52" s="794"/>
      <c r="CF52" s="794"/>
      <c r="CG52" s="79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9"/>
      <c r="DW52" s="810"/>
      <c r="DX52" s="810"/>
      <c r="DY52" s="810"/>
      <c r="DZ52" s="811"/>
      <c r="EA52" s="229"/>
    </row>
    <row r="53" spans="1:131" s="230" customFormat="1" ht="26.25" customHeight="1">
      <c r="A53" s="244">
        <v>26</v>
      </c>
      <c r="B53" s="780"/>
      <c r="C53" s="781"/>
      <c r="D53" s="781"/>
      <c r="E53" s="781"/>
      <c r="F53" s="781"/>
      <c r="G53" s="781"/>
      <c r="H53" s="781"/>
      <c r="I53" s="781"/>
      <c r="J53" s="781"/>
      <c r="K53" s="781"/>
      <c r="L53" s="781"/>
      <c r="M53" s="781"/>
      <c r="N53" s="781"/>
      <c r="O53" s="781"/>
      <c r="P53" s="782"/>
      <c r="Q53" s="858"/>
      <c r="R53" s="859"/>
      <c r="S53" s="859"/>
      <c r="T53" s="859"/>
      <c r="U53" s="859"/>
      <c r="V53" s="859"/>
      <c r="W53" s="859"/>
      <c r="X53" s="859"/>
      <c r="Y53" s="859"/>
      <c r="Z53" s="859"/>
      <c r="AA53" s="859"/>
      <c r="AB53" s="859"/>
      <c r="AC53" s="859"/>
      <c r="AD53" s="859"/>
      <c r="AE53" s="860"/>
      <c r="AF53" s="786"/>
      <c r="AG53" s="787"/>
      <c r="AH53" s="787"/>
      <c r="AI53" s="787"/>
      <c r="AJ53" s="788"/>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235"/>
      <c r="BK53" s="235"/>
      <c r="BL53" s="235"/>
      <c r="BM53" s="235"/>
      <c r="BN53" s="235"/>
      <c r="BO53" s="248"/>
      <c r="BP53" s="248"/>
      <c r="BQ53" s="245">
        <v>47</v>
      </c>
      <c r="BR53" s="246"/>
      <c r="BS53" s="793"/>
      <c r="BT53" s="794"/>
      <c r="BU53" s="794"/>
      <c r="BV53" s="794"/>
      <c r="BW53" s="794"/>
      <c r="BX53" s="794"/>
      <c r="BY53" s="794"/>
      <c r="BZ53" s="794"/>
      <c r="CA53" s="794"/>
      <c r="CB53" s="794"/>
      <c r="CC53" s="794"/>
      <c r="CD53" s="794"/>
      <c r="CE53" s="794"/>
      <c r="CF53" s="794"/>
      <c r="CG53" s="79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9"/>
      <c r="DW53" s="810"/>
      <c r="DX53" s="810"/>
      <c r="DY53" s="810"/>
      <c r="DZ53" s="811"/>
      <c r="EA53" s="229"/>
    </row>
    <row r="54" spans="1:131" s="230" customFormat="1" ht="26.25" customHeight="1">
      <c r="A54" s="244">
        <v>27</v>
      </c>
      <c r="B54" s="780"/>
      <c r="C54" s="781"/>
      <c r="D54" s="781"/>
      <c r="E54" s="781"/>
      <c r="F54" s="781"/>
      <c r="G54" s="781"/>
      <c r="H54" s="781"/>
      <c r="I54" s="781"/>
      <c r="J54" s="781"/>
      <c r="K54" s="781"/>
      <c r="L54" s="781"/>
      <c r="M54" s="781"/>
      <c r="N54" s="781"/>
      <c r="O54" s="781"/>
      <c r="P54" s="782"/>
      <c r="Q54" s="858"/>
      <c r="R54" s="859"/>
      <c r="S54" s="859"/>
      <c r="T54" s="859"/>
      <c r="U54" s="859"/>
      <c r="V54" s="859"/>
      <c r="W54" s="859"/>
      <c r="X54" s="859"/>
      <c r="Y54" s="859"/>
      <c r="Z54" s="859"/>
      <c r="AA54" s="859"/>
      <c r="AB54" s="859"/>
      <c r="AC54" s="859"/>
      <c r="AD54" s="859"/>
      <c r="AE54" s="860"/>
      <c r="AF54" s="786"/>
      <c r="AG54" s="787"/>
      <c r="AH54" s="787"/>
      <c r="AI54" s="787"/>
      <c r="AJ54" s="788"/>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235"/>
      <c r="BK54" s="235"/>
      <c r="BL54" s="235"/>
      <c r="BM54" s="235"/>
      <c r="BN54" s="235"/>
      <c r="BO54" s="248"/>
      <c r="BP54" s="248"/>
      <c r="BQ54" s="245">
        <v>48</v>
      </c>
      <c r="BR54" s="246"/>
      <c r="BS54" s="793"/>
      <c r="BT54" s="794"/>
      <c r="BU54" s="794"/>
      <c r="BV54" s="794"/>
      <c r="BW54" s="794"/>
      <c r="BX54" s="794"/>
      <c r="BY54" s="794"/>
      <c r="BZ54" s="794"/>
      <c r="CA54" s="794"/>
      <c r="CB54" s="794"/>
      <c r="CC54" s="794"/>
      <c r="CD54" s="794"/>
      <c r="CE54" s="794"/>
      <c r="CF54" s="794"/>
      <c r="CG54" s="79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9"/>
      <c r="DW54" s="810"/>
      <c r="DX54" s="810"/>
      <c r="DY54" s="810"/>
      <c r="DZ54" s="811"/>
      <c r="EA54" s="229"/>
    </row>
    <row r="55" spans="1:131" s="230" customFormat="1" ht="26.25" customHeight="1">
      <c r="A55" s="244">
        <v>28</v>
      </c>
      <c r="B55" s="780"/>
      <c r="C55" s="781"/>
      <c r="D55" s="781"/>
      <c r="E55" s="781"/>
      <c r="F55" s="781"/>
      <c r="G55" s="781"/>
      <c r="H55" s="781"/>
      <c r="I55" s="781"/>
      <c r="J55" s="781"/>
      <c r="K55" s="781"/>
      <c r="L55" s="781"/>
      <c r="M55" s="781"/>
      <c r="N55" s="781"/>
      <c r="O55" s="781"/>
      <c r="P55" s="782"/>
      <c r="Q55" s="858"/>
      <c r="R55" s="859"/>
      <c r="S55" s="859"/>
      <c r="T55" s="859"/>
      <c r="U55" s="859"/>
      <c r="V55" s="859"/>
      <c r="W55" s="859"/>
      <c r="X55" s="859"/>
      <c r="Y55" s="859"/>
      <c r="Z55" s="859"/>
      <c r="AA55" s="859"/>
      <c r="AB55" s="859"/>
      <c r="AC55" s="859"/>
      <c r="AD55" s="859"/>
      <c r="AE55" s="860"/>
      <c r="AF55" s="786"/>
      <c r="AG55" s="787"/>
      <c r="AH55" s="787"/>
      <c r="AI55" s="787"/>
      <c r="AJ55" s="788"/>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235"/>
      <c r="BK55" s="235"/>
      <c r="BL55" s="235"/>
      <c r="BM55" s="235"/>
      <c r="BN55" s="235"/>
      <c r="BO55" s="248"/>
      <c r="BP55" s="248"/>
      <c r="BQ55" s="245">
        <v>49</v>
      </c>
      <c r="BR55" s="246"/>
      <c r="BS55" s="793"/>
      <c r="BT55" s="794"/>
      <c r="BU55" s="794"/>
      <c r="BV55" s="794"/>
      <c r="BW55" s="794"/>
      <c r="BX55" s="794"/>
      <c r="BY55" s="794"/>
      <c r="BZ55" s="794"/>
      <c r="CA55" s="794"/>
      <c r="CB55" s="794"/>
      <c r="CC55" s="794"/>
      <c r="CD55" s="794"/>
      <c r="CE55" s="794"/>
      <c r="CF55" s="794"/>
      <c r="CG55" s="79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9"/>
      <c r="DW55" s="810"/>
      <c r="DX55" s="810"/>
      <c r="DY55" s="810"/>
      <c r="DZ55" s="811"/>
      <c r="EA55" s="229"/>
    </row>
    <row r="56" spans="1:131" s="230" customFormat="1" ht="26.25" customHeight="1">
      <c r="A56" s="244">
        <v>29</v>
      </c>
      <c r="B56" s="780"/>
      <c r="C56" s="781"/>
      <c r="D56" s="781"/>
      <c r="E56" s="781"/>
      <c r="F56" s="781"/>
      <c r="G56" s="781"/>
      <c r="H56" s="781"/>
      <c r="I56" s="781"/>
      <c r="J56" s="781"/>
      <c r="K56" s="781"/>
      <c r="L56" s="781"/>
      <c r="M56" s="781"/>
      <c r="N56" s="781"/>
      <c r="O56" s="781"/>
      <c r="P56" s="782"/>
      <c r="Q56" s="858"/>
      <c r="R56" s="859"/>
      <c r="S56" s="859"/>
      <c r="T56" s="859"/>
      <c r="U56" s="859"/>
      <c r="V56" s="859"/>
      <c r="W56" s="859"/>
      <c r="X56" s="859"/>
      <c r="Y56" s="859"/>
      <c r="Z56" s="859"/>
      <c r="AA56" s="859"/>
      <c r="AB56" s="859"/>
      <c r="AC56" s="859"/>
      <c r="AD56" s="859"/>
      <c r="AE56" s="860"/>
      <c r="AF56" s="786"/>
      <c r="AG56" s="787"/>
      <c r="AH56" s="787"/>
      <c r="AI56" s="787"/>
      <c r="AJ56" s="788"/>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235"/>
      <c r="BK56" s="235"/>
      <c r="BL56" s="235"/>
      <c r="BM56" s="235"/>
      <c r="BN56" s="235"/>
      <c r="BO56" s="248"/>
      <c r="BP56" s="248"/>
      <c r="BQ56" s="245">
        <v>50</v>
      </c>
      <c r="BR56" s="246"/>
      <c r="BS56" s="793"/>
      <c r="BT56" s="794"/>
      <c r="BU56" s="794"/>
      <c r="BV56" s="794"/>
      <c r="BW56" s="794"/>
      <c r="BX56" s="794"/>
      <c r="BY56" s="794"/>
      <c r="BZ56" s="794"/>
      <c r="CA56" s="794"/>
      <c r="CB56" s="794"/>
      <c r="CC56" s="794"/>
      <c r="CD56" s="794"/>
      <c r="CE56" s="794"/>
      <c r="CF56" s="794"/>
      <c r="CG56" s="79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9"/>
      <c r="DW56" s="810"/>
      <c r="DX56" s="810"/>
      <c r="DY56" s="810"/>
      <c r="DZ56" s="811"/>
      <c r="EA56" s="229"/>
    </row>
    <row r="57" spans="1:131" s="230" customFormat="1" ht="26.25" customHeight="1">
      <c r="A57" s="244">
        <v>30</v>
      </c>
      <c r="B57" s="780"/>
      <c r="C57" s="781"/>
      <c r="D57" s="781"/>
      <c r="E57" s="781"/>
      <c r="F57" s="781"/>
      <c r="G57" s="781"/>
      <c r="H57" s="781"/>
      <c r="I57" s="781"/>
      <c r="J57" s="781"/>
      <c r="K57" s="781"/>
      <c r="L57" s="781"/>
      <c r="M57" s="781"/>
      <c r="N57" s="781"/>
      <c r="O57" s="781"/>
      <c r="P57" s="782"/>
      <c r="Q57" s="858"/>
      <c r="R57" s="859"/>
      <c r="S57" s="859"/>
      <c r="T57" s="859"/>
      <c r="U57" s="859"/>
      <c r="V57" s="859"/>
      <c r="W57" s="859"/>
      <c r="X57" s="859"/>
      <c r="Y57" s="859"/>
      <c r="Z57" s="859"/>
      <c r="AA57" s="859"/>
      <c r="AB57" s="859"/>
      <c r="AC57" s="859"/>
      <c r="AD57" s="859"/>
      <c r="AE57" s="860"/>
      <c r="AF57" s="786"/>
      <c r="AG57" s="787"/>
      <c r="AH57" s="787"/>
      <c r="AI57" s="787"/>
      <c r="AJ57" s="788"/>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235"/>
      <c r="BK57" s="235"/>
      <c r="BL57" s="235"/>
      <c r="BM57" s="235"/>
      <c r="BN57" s="235"/>
      <c r="BO57" s="248"/>
      <c r="BP57" s="248"/>
      <c r="BQ57" s="245">
        <v>51</v>
      </c>
      <c r="BR57" s="246"/>
      <c r="BS57" s="793"/>
      <c r="BT57" s="794"/>
      <c r="BU57" s="794"/>
      <c r="BV57" s="794"/>
      <c r="BW57" s="794"/>
      <c r="BX57" s="794"/>
      <c r="BY57" s="794"/>
      <c r="BZ57" s="794"/>
      <c r="CA57" s="794"/>
      <c r="CB57" s="794"/>
      <c r="CC57" s="794"/>
      <c r="CD57" s="794"/>
      <c r="CE57" s="794"/>
      <c r="CF57" s="794"/>
      <c r="CG57" s="79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9"/>
      <c r="DW57" s="810"/>
      <c r="DX57" s="810"/>
      <c r="DY57" s="810"/>
      <c r="DZ57" s="811"/>
      <c r="EA57" s="229"/>
    </row>
    <row r="58" spans="1:131" s="230" customFormat="1" ht="26.25" customHeight="1">
      <c r="A58" s="244">
        <v>31</v>
      </c>
      <c r="B58" s="780"/>
      <c r="C58" s="781"/>
      <c r="D58" s="781"/>
      <c r="E58" s="781"/>
      <c r="F58" s="781"/>
      <c r="G58" s="781"/>
      <c r="H58" s="781"/>
      <c r="I58" s="781"/>
      <c r="J58" s="781"/>
      <c r="K58" s="781"/>
      <c r="L58" s="781"/>
      <c r="M58" s="781"/>
      <c r="N58" s="781"/>
      <c r="O58" s="781"/>
      <c r="P58" s="782"/>
      <c r="Q58" s="858"/>
      <c r="R58" s="859"/>
      <c r="S58" s="859"/>
      <c r="T58" s="859"/>
      <c r="U58" s="859"/>
      <c r="V58" s="859"/>
      <c r="W58" s="859"/>
      <c r="X58" s="859"/>
      <c r="Y58" s="859"/>
      <c r="Z58" s="859"/>
      <c r="AA58" s="859"/>
      <c r="AB58" s="859"/>
      <c r="AC58" s="859"/>
      <c r="AD58" s="859"/>
      <c r="AE58" s="860"/>
      <c r="AF58" s="786"/>
      <c r="AG58" s="787"/>
      <c r="AH58" s="787"/>
      <c r="AI58" s="787"/>
      <c r="AJ58" s="788"/>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235"/>
      <c r="BK58" s="235"/>
      <c r="BL58" s="235"/>
      <c r="BM58" s="235"/>
      <c r="BN58" s="235"/>
      <c r="BO58" s="248"/>
      <c r="BP58" s="248"/>
      <c r="BQ58" s="245">
        <v>52</v>
      </c>
      <c r="BR58" s="246"/>
      <c r="BS58" s="793"/>
      <c r="BT58" s="794"/>
      <c r="BU58" s="794"/>
      <c r="BV58" s="794"/>
      <c r="BW58" s="794"/>
      <c r="BX58" s="794"/>
      <c r="BY58" s="794"/>
      <c r="BZ58" s="794"/>
      <c r="CA58" s="794"/>
      <c r="CB58" s="794"/>
      <c r="CC58" s="794"/>
      <c r="CD58" s="794"/>
      <c r="CE58" s="794"/>
      <c r="CF58" s="794"/>
      <c r="CG58" s="79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9"/>
      <c r="DW58" s="810"/>
      <c r="DX58" s="810"/>
      <c r="DY58" s="810"/>
      <c r="DZ58" s="811"/>
      <c r="EA58" s="229"/>
    </row>
    <row r="59" spans="1:131" s="230" customFormat="1" ht="26.25" customHeight="1">
      <c r="A59" s="244">
        <v>32</v>
      </c>
      <c r="B59" s="780"/>
      <c r="C59" s="781"/>
      <c r="D59" s="781"/>
      <c r="E59" s="781"/>
      <c r="F59" s="781"/>
      <c r="G59" s="781"/>
      <c r="H59" s="781"/>
      <c r="I59" s="781"/>
      <c r="J59" s="781"/>
      <c r="K59" s="781"/>
      <c r="L59" s="781"/>
      <c r="M59" s="781"/>
      <c r="N59" s="781"/>
      <c r="O59" s="781"/>
      <c r="P59" s="782"/>
      <c r="Q59" s="858"/>
      <c r="R59" s="859"/>
      <c r="S59" s="859"/>
      <c r="T59" s="859"/>
      <c r="U59" s="859"/>
      <c r="V59" s="859"/>
      <c r="W59" s="859"/>
      <c r="X59" s="859"/>
      <c r="Y59" s="859"/>
      <c r="Z59" s="859"/>
      <c r="AA59" s="859"/>
      <c r="AB59" s="859"/>
      <c r="AC59" s="859"/>
      <c r="AD59" s="859"/>
      <c r="AE59" s="860"/>
      <c r="AF59" s="786"/>
      <c r="AG59" s="787"/>
      <c r="AH59" s="787"/>
      <c r="AI59" s="787"/>
      <c r="AJ59" s="788"/>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235"/>
      <c r="BK59" s="235"/>
      <c r="BL59" s="235"/>
      <c r="BM59" s="235"/>
      <c r="BN59" s="235"/>
      <c r="BO59" s="248"/>
      <c r="BP59" s="248"/>
      <c r="BQ59" s="245">
        <v>53</v>
      </c>
      <c r="BR59" s="246"/>
      <c r="BS59" s="793"/>
      <c r="BT59" s="794"/>
      <c r="BU59" s="794"/>
      <c r="BV59" s="794"/>
      <c r="BW59" s="794"/>
      <c r="BX59" s="794"/>
      <c r="BY59" s="794"/>
      <c r="BZ59" s="794"/>
      <c r="CA59" s="794"/>
      <c r="CB59" s="794"/>
      <c r="CC59" s="794"/>
      <c r="CD59" s="794"/>
      <c r="CE59" s="794"/>
      <c r="CF59" s="794"/>
      <c r="CG59" s="79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9"/>
      <c r="DW59" s="810"/>
      <c r="DX59" s="810"/>
      <c r="DY59" s="810"/>
      <c r="DZ59" s="811"/>
      <c r="EA59" s="229"/>
    </row>
    <row r="60" spans="1:131" s="230" customFormat="1" ht="26.25" customHeight="1">
      <c r="A60" s="244">
        <v>33</v>
      </c>
      <c r="B60" s="780"/>
      <c r="C60" s="781"/>
      <c r="D60" s="781"/>
      <c r="E60" s="781"/>
      <c r="F60" s="781"/>
      <c r="G60" s="781"/>
      <c r="H60" s="781"/>
      <c r="I60" s="781"/>
      <c r="J60" s="781"/>
      <c r="K60" s="781"/>
      <c r="L60" s="781"/>
      <c r="M60" s="781"/>
      <c r="N60" s="781"/>
      <c r="O60" s="781"/>
      <c r="P60" s="782"/>
      <c r="Q60" s="858"/>
      <c r="R60" s="859"/>
      <c r="S60" s="859"/>
      <c r="T60" s="859"/>
      <c r="U60" s="859"/>
      <c r="V60" s="859"/>
      <c r="W60" s="859"/>
      <c r="X60" s="859"/>
      <c r="Y60" s="859"/>
      <c r="Z60" s="859"/>
      <c r="AA60" s="859"/>
      <c r="AB60" s="859"/>
      <c r="AC60" s="859"/>
      <c r="AD60" s="859"/>
      <c r="AE60" s="860"/>
      <c r="AF60" s="786"/>
      <c r="AG60" s="787"/>
      <c r="AH60" s="787"/>
      <c r="AI60" s="787"/>
      <c r="AJ60" s="788"/>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235"/>
      <c r="BK60" s="235"/>
      <c r="BL60" s="235"/>
      <c r="BM60" s="235"/>
      <c r="BN60" s="235"/>
      <c r="BO60" s="248"/>
      <c r="BP60" s="248"/>
      <c r="BQ60" s="245">
        <v>54</v>
      </c>
      <c r="BR60" s="246"/>
      <c r="BS60" s="793"/>
      <c r="BT60" s="794"/>
      <c r="BU60" s="794"/>
      <c r="BV60" s="794"/>
      <c r="BW60" s="794"/>
      <c r="BX60" s="794"/>
      <c r="BY60" s="794"/>
      <c r="BZ60" s="794"/>
      <c r="CA60" s="794"/>
      <c r="CB60" s="794"/>
      <c r="CC60" s="794"/>
      <c r="CD60" s="794"/>
      <c r="CE60" s="794"/>
      <c r="CF60" s="794"/>
      <c r="CG60" s="79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9"/>
      <c r="DW60" s="810"/>
      <c r="DX60" s="810"/>
      <c r="DY60" s="810"/>
      <c r="DZ60" s="811"/>
      <c r="EA60" s="229"/>
    </row>
    <row r="61" spans="1:131" s="230" customFormat="1" ht="26.25" customHeight="1" thickBot="1">
      <c r="A61" s="244">
        <v>34</v>
      </c>
      <c r="B61" s="780"/>
      <c r="C61" s="781"/>
      <c r="D61" s="781"/>
      <c r="E61" s="781"/>
      <c r="F61" s="781"/>
      <c r="G61" s="781"/>
      <c r="H61" s="781"/>
      <c r="I61" s="781"/>
      <c r="J61" s="781"/>
      <c r="K61" s="781"/>
      <c r="L61" s="781"/>
      <c r="M61" s="781"/>
      <c r="N61" s="781"/>
      <c r="O61" s="781"/>
      <c r="P61" s="782"/>
      <c r="Q61" s="858"/>
      <c r="R61" s="859"/>
      <c r="S61" s="859"/>
      <c r="T61" s="859"/>
      <c r="U61" s="859"/>
      <c r="V61" s="859"/>
      <c r="W61" s="859"/>
      <c r="X61" s="859"/>
      <c r="Y61" s="859"/>
      <c r="Z61" s="859"/>
      <c r="AA61" s="859"/>
      <c r="AB61" s="859"/>
      <c r="AC61" s="859"/>
      <c r="AD61" s="859"/>
      <c r="AE61" s="860"/>
      <c r="AF61" s="786"/>
      <c r="AG61" s="787"/>
      <c r="AH61" s="787"/>
      <c r="AI61" s="787"/>
      <c r="AJ61" s="788"/>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235"/>
      <c r="BK61" s="235"/>
      <c r="BL61" s="235"/>
      <c r="BM61" s="235"/>
      <c r="BN61" s="235"/>
      <c r="BO61" s="248"/>
      <c r="BP61" s="248"/>
      <c r="BQ61" s="245">
        <v>55</v>
      </c>
      <c r="BR61" s="246"/>
      <c r="BS61" s="793"/>
      <c r="BT61" s="794"/>
      <c r="BU61" s="794"/>
      <c r="BV61" s="794"/>
      <c r="BW61" s="794"/>
      <c r="BX61" s="794"/>
      <c r="BY61" s="794"/>
      <c r="BZ61" s="794"/>
      <c r="CA61" s="794"/>
      <c r="CB61" s="794"/>
      <c r="CC61" s="794"/>
      <c r="CD61" s="794"/>
      <c r="CE61" s="794"/>
      <c r="CF61" s="794"/>
      <c r="CG61" s="79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9"/>
      <c r="DW61" s="810"/>
      <c r="DX61" s="810"/>
      <c r="DY61" s="810"/>
      <c r="DZ61" s="811"/>
      <c r="EA61" s="229"/>
    </row>
    <row r="62" spans="1:131" s="230" customFormat="1" ht="26.25" customHeight="1">
      <c r="A62" s="244">
        <v>35</v>
      </c>
      <c r="B62" s="780"/>
      <c r="C62" s="781"/>
      <c r="D62" s="781"/>
      <c r="E62" s="781"/>
      <c r="F62" s="781"/>
      <c r="G62" s="781"/>
      <c r="H62" s="781"/>
      <c r="I62" s="781"/>
      <c r="J62" s="781"/>
      <c r="K62" s="781"/>
      <c r="L62" s="781"/>
      <c r="M62" s="781"/>
      <c r="N62" s="781"/>
      <c r="O62" s="781"/>
      <c r="P62" s="782"/>
      <c r="Q62" s="858"/>
      <c r="R62" s="859"/>
      <c r="S62" s="859"/>
      <c r="T62" s="859"/>
      <c r="U62" s="859"/>
      <c r="V62" s="859"/>
      <c r="W62" s="859"/>
      <c r="X62" s="859"/>
      <c r="Y62" s="859"/>
      <c r="Z62" s="859"/>
      <c r="AA62" s="859"/>
      <c r="AB62" s="859"/>
      <c r="AC62" s="859"/>
      <c r="AD62" s="859"/>
      <c r="AE62" s="860"/>
      <c r="AF62" s="786"/>
      <c r="AG62" s="787"/>
      <c r="AH62" s="787"/>
      <c r="AI62" s="787"/>
      <c r="AJ62" s="788"/>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70" t="s">
        <v>405</v>
      </c>
      <c r="BK62" s="834"/>
      <c r="BL62" s="834"/>
      <c r="BM62" s="834"/>
      <c r="BN62" s="835"/>
      <c r="BO62" s="248"/>
      <c r="BP62" s="248"/>
      <c r="BQ62" s="245">
        <v>56</v>
      </c>
      <c r="BR62" s="246"/>
      <c r="BS62" s="793"/>
      <c r="BT62" s="794"/>
      <c r="BU62" s="794"/>
      <c r="BV62" s="794"/>
      <c r="BW62" s="794"/>
      <c r="BX62" s="794"/>
      <c r="BY62" s="794"/>
      <c r="BZ62" s="794"/>
      <c r="CA62" s="794"/>
      <c r="CB62" s="794"/>
      <c r="CC62" s="794"/>
      <c r="CD62" s="794"/>
      <c r="CE62" s="794"/>
      <c r="CF62" s="794"/>
      <c r="CG62" s="79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9"/>
      <c r="DW62" s="810"/>
      <c r="DX62" s="810"/>
      <c r="DY62" s="810"/>
      <c r="DZ62" s="811"/>
      <c r="EA62" s="229"/>
    </row>
    <row r="63" spans="1:131" s="230" customFormat="1" ht="26.25" customHeight="1" thickBot="1">
      <c r="A63" s="247" t="s">
        <v>382</v>
      </c>
      <c r="B63" s="815" t="s">
        <v>406</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121</v>
      </c>
      <c r="AG63" s="867"/>
      <c r="AH63" s="867"/>
      <c r="AI63" s="867"/>
      <c r="AJ63" s="868"/>
      <c r="AK63" s="869"/>
      <c r="AL63" s="864"/>
      <c r="AM63" s="864"/>
      <c r="AN63" s="864"/>
      <c r="AO63" s="864"/>
      <c r="AP63" s="867">
        <v>3118</v>
      </c>
      <c r="AQ63" s="867"/>
      <c r="AR63" s="867"/>
      <c r="AS63" s="867"/>
      <c r="AT63" s="867"/>
      <c r="AU63" s="867">
        <v>1592</v>
      </c>
      <c r="AV63" s="867"/>
      <c r="AW63" s="867"/>
      <c r="AX63" s="867"/>
      <c r="AY63" s="867"/>
      <c r="AZ63" s="871"/>
      <c r="BA63" s="871"/>
      <c r="BB63" s="871"/>
      <c r="BC63" s="871"/>
      <c r="BD63" s="871"/>
      <c r="BE63" s="872"/>
      <c r="BF63" s="872"/>
      <c r="BG63" s="872"/>
      <c r="BH63" s="872"/>
      <c r="BI63" s="873"/>
      <c r="BJ63" s="874" t="s">
        <v>121</v>
      </c>
      <c r="BK63" s="875"/>
      <c r="BL63" s="875"/>
      <c r="BM63" s="875"/>
      <c r="BN63" s="876"/>
      <c r="BO63" s="248"/>
      <c r="BP63" s="248"/>
      <c r="BQ63" s="245">
        <v>57</v>
      </c>
      <c r="BR63" s="246"/>
      <c r="BS63" s="793"/>
      <c r="BT63" s="794"/>
      <c r="BU63" s="794"/>
      <c r="BV63" s="794"/>
      <c r="BW63" s="794"/>
      <c r="BX63" s="794"/>
      <c r="BY63" s="794"/>
      <c r="BZ63" s="794"/>
      <c r="CA63" s="794"/>
      <c r="CB63" s="794"/>
      <c r="CC63" s="794"/>
      <c r="CD63" s="794"/>
      <c r="CE63" s="794"/>
      <c r="CF63" s="794"/>
      <c r="CG63" s="79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9"/>
      <c r="DW63" s="810"/>
      <c r="DX63" s="810"/>
      <c r="DY63" s="810"/>
      <c r="DZ63" s="811"/>
      <c r="EA63" s="229"/>
    </row>
    <row r="64" spans="1:131" s="230" customFormat="1" ht="26.25" customHeight="1">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8"/>
      <c r="BQ64" s="245">
        <v>58</v>
      </c>
      <c r="BR64" s="246"/>
      <c r="BS64" s="793"/>
      <c r="BT64" s="794"/>
      <c r="BU64" s="794"/>
      <c r="BV64" s="794"/>
      <c r="BW64" s="794"/>
      <c r="BX64" s="794"/>
      <c r="BY64" s="794"/>
      <c r="BZ64" s="794"/>
      <c r="CA64" s="794"/>
      <c r="CB64" s="794"/>
      <c r="CC64" s="794"/>
      <c r="CD64" s="794"/>
      <c r="CE64" s="794"/>
      <c r="CF64" s="794"/>
      <c r="CG64" s="79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9"/>
      <c r="DW64" s="810"/>
      <c r="DX64" s="810"/>
      <c r="DY64" s="810"/>
      <c r="DZ64" s="811"/>
      <c r="EA64" s="229"/>
    </row>
    <row r="65" spans="1:131" s="230" customFormat="1" ht="26.25" customHeight="1" thickBot="1">
      <c r="A65" s="235" t="s">
        <v>407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8"/>
      <c r="BF65" s="248"/>
      <c r="BG65" s="248"/>
      <c r="BH65" s="248"/>
      <c r="BI65" s="248"/>
      <c r="BJ65" s="248"/>
      <c r="BK65" s="248"/>
      <c r="BL65" s="248"/>
      <c r="BM65" s="248"/>
      <c r="BN65" s="248"/>
      <c r="BO65" s="248"/>
      <c r="BP65" s="248"/>
      <c r="BQ65" s="245">
        <v>59</v>
      </c>
      <c r="BR65" s="246"/>
      <c r="BS65" s="793"/>
      <c r="BT65" s="794"/>
      <c r="BU65" s="794"/>
      <c r="BV65" s="794"/>
      <c r="BW65" s="794"/>
      <c r="BX65" s="794"/>
      <c r="BY65" s="794"/>
      <c r="BZ65" s="794"/>
      <c r="CA65" s="794"/>
      <c r="CB65" s="794"/>
      <c r="CC65" s="794"/>
      <c r="CD65" s="794"/>
      <c r="CE65" s="794"/>
      <c r="CF65" s="794"/>
      <c r="CG65" s="79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9"/>
      <c r="DW65" s="810"/>
      <c r="DX65" s="810"/>
      <c r="DY65" s="810"/>
      <c r="DZ65" s="811"/>
      <c r="EA65" s="229"/>
    </row>
    <row r="66" spans="1:131" s="230" customFormat="1" ht="26.25" customHeight="1">
      <c r="A66" s="765" t="s">
        <v>408</v>
      </c>
      <c r="B66" s="766"/>
      <c r="C66" s="766"/>
      <c r="D66" s="766"/>
      <c r="E66" s="766"/>
      <c r="F66" s="766"/>
      <c r="G66" s="766"/>
      <c r="H66" s="766"/>
      <c r="I66" s="766"/>
      <c r="J66" s="766"/>
      <c r="K66" s="766"/>
      <c r="L66" s="766"/>
      <c r="M66" s="766"/>
      <c r="N66" s="766"/>
      <c r="O66" s="766"/>
      <c r="P66" s="767"/>
      <c r="Q66" s="742" t="s">
        <v>409</v>
      </c>
      <c r="R66" s="743"/>
      <c r="S66" s="743"/>
      <c r="T66" s="743"/>
      <c r="U66" s="744"/>
      <c r="V66" s="742" t="s">
        <v>410</v>
      </c>
      <c r="W66" s="743"/>
      <c r="X66" s="743"/>
      <c r="Y66" s="743"/>
      <c r="Z66" s="744"/>
      <c r="AA66" s="742" t="s">
        <v>388</v>
      </c>
      <c r="AB66" s="743"/>
      <c r="AC66" s="743"/>
      <c r="AD66" s="743"/>
      <c r="AE66" s="744"/>
      <c r="AF66" s="877" t="s">
        <v>389</v>
      </c>
      <c r="AG66" s="838"/>
      <c r="AH66" s="838"/>
      <c r="AI66" s="838"/>
      <c r="AJ66" s="878"/>
      <c r="AK66" s="742" t="s">
        <v>411</v>
      </c>
      <c r="AL66" s="766"/>
      <c r="AM66" s="766"/>
      <c r="AN66" s="766"/>
      <c r="AO66" s="767"/>
      <c r="AP66" s="742" t="s">
        <v>391</v>
      </c>
      <c r="AQ66" s="743"/>
      <c r="AR66" s="743"/>
      <c r="AS66" s="743"/>
      <c r="AT66" s="744"/>
      <c r="AU66" s="742" t="s">
        <v>412</v>
      </c>
      <c r="AV66" s="743"/>
      <c r="AW66" s="743"/>
      <c r="AX66" s="743"/>
      <c r="AY66" s="744"/>
      <c r="AZ66" s="742" t="s">
        <v>370</v>
      </c>
      <c r="BA66" s="743"/>
      <c r="BB66" s="743"/>
      <c r="BC66" s="743"/>
      <c r="BD66" s="754"/>
      <c r="BE66" s="248"/>
      <c r="BF66" s="248"/>
      <c r="BG66" s="248"/>
      <c r="BH66" s="248"/>
      <c r="BI66" s="248"/>
      <c r="BJ66" s="248"/>
      <c r="BK66" s="248"/>
      <c r="BL66" s="248"/>
      <c r="BM66" s="248"/>
      <c r="BN66" s="248"/>
      <c r="BO66" s="248"/>
      <c r="BP66" s="248"/>
      <c r="BQ66" s="245">
        <v>60</v>
      </c>
      <c r="BR66" s="25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229"/>
    </row>
    <row r="67" spans="1:131" s="230" customFormat="1" ht="26.25" customHeight="1" thickBot="1">
      <c r="A67" s="768"/>
      <c r="B67" s="769"/>
      <c r="C67" s="769"/>
      <c r="D67" s="769"/>
      <c r="E67" s="769"/>
      <c r="F67" s="769"/>
      <c r="G67" s="769"/>
      <c r="H67" s="769"/>
      <c r="I67" s="769"/>
      <c r="J67" s="769"/>
      <c r="K67" s="769"/>
      <c r="L67" s="769"/>
      <c r="M67" s="769"/>
      <c r="N67" s="769"/>
      <c r="O67" s="769"/>
      <c r="P67" s="770"/>
      <c r="Q67" s="745"/>
      <c r="R67" s="746"/>
      <c r="S67" s="746"/>
      <c r="T67" s="746"/>
      <c r="U67" s="747"/>
      <c r="V67" s="745"/>
      <c r="W67" s="746"/>
      <c r="X67" s="746"/>
      <c r="Y67" s="746"/>
      <c r="Z67" s="747"/>
      <c r="AA67" s="745"/>
      <c r="AB67" s="746"/>
      <c r="AC67" s="746"/>
      <c r="AD67" s="746"/>
      <c r="AE67" s="747"/>
      <c r="AF67" s="879"/>
      <c r="AG67" s="841"/>
      <c r="AH67" s="841"/>
      <c r="AI67" s="841"/>
      <c r="AJ67" s="880"/>
      <c r="AK67" s="881"/>
      <c r="AL67" s="769"/>
      <c r="AM67" s="769"/>
      <c r="AN67" s="769"/>
      <c r="AO67" s="770"/>
      <c r="AP67" s="745"/>
      <c r="AQ67" s="746"/>
      <c r="AR67" s="746"/>
      <c r="AS67" s="746"/>
      <c r="AT67" s="747"/>
      <c r="AU67" s="745"/>
      <c r="AV67" s="746"/>
      <c r="AW67" s="746"/>
      <c r="AX67" s="746"/>
      <c r="AY67" s="747"/>
      <c r="AZ67" s="745"/>
      <c r="BA67" s="746"/>
      <c r="BB67" s="746"/>
      <c r="BC67" s="746"/>
      <c r="BD67" s="755"/>
      <c r="BE67" s="248"/>
      <c r="BF67" s="248"/>
      <c r="BG67" s="248"/>
      <c r="BH67" s="248"/>
      <c r="BI67" s="248"/>
      <c r="BJ67" s="248"/>
      <c r="BK67" s="248"/>
      <c r="BL67" s="248"/>
      <c r="BM67" s="248"/>
      <c r="BN67" s="248"/>
      <c r="BO67" s="248"/>
      <c r="BP67" s="248"/>
      <c r="BQ67" s="245">
        <v>61</v>
      </c>
      <c r="BR67" s="25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229"/>
    </row>
    <row r="68" spans="1:131" s="230" customFormat="1" ht="26.25" customHeight="1" thickTop="1">
      <c r="A68" s="241">
        <v>1</v>
      </c>
      <c r="B68" s="894" t="s">
        <v>572</v>
      </c>
      <c r="C68" s="895"/>
      <c r="D68" s="895"/>
      <c r="E68" s="895"/>
      <c r="F68" s="895"/>
      <c r="G68" s="895"/>
      <c r="H68" s="895"/>
      <c r="I68" s="895"/>
      <c r="J68" s="895"/>
      <c r="K68" s="895"/>
      <c r="L68" s="895"/>
      <c r="M68" s="895"/>
      <c r="N68" s="895"/>
      <c r="O68" s="895"/>
      <c r="P68" s="896"/>
      <c r="Q68" s="897">
        <v>11183</v>
      </c>
      <c r="R68" s="891"/>
      <c r="S68" s="891"/>
      <c r="T68" s="891"/>
      <c r="U68" s="891"/>
      <c r="V68" s="891">
        <v>10814</v>
      </c>
      <c r="W68" s="891"/>
      <c r="X68" s="891"/>
      <c r="Y68" s="891"/>
      <c r="Z68" s="891"/>
      <c r="AA68" s="891">
        <v>369</v>
      </c>
      <c r="AB68" s="891"/>
      <c r="AC68" s="891"/>
      <c r="AD68" s="891"/>
      <c r="AE68" s="891"/>
      <c r="AF68" s="891">
        <v>369</v>
      </c>
      <c r="AG68" s="891"/>
      <c r="AH68" s="891"/>
      <c r="AI68" s="891"/>
      <c r="AJ68" s="891"/>
      <c r="AK68" s="891">
        <v>86</v>
      </c>
      <c r="AL68" s="891"/>
      <c r="AM68" s="891"/>
      <c r="AN68" s="891"/>
      <c r="AO68" s="891"/>
      <c r="AP68" s="891" t="s">
        <v>578</v>
      </c>
      <c r="AQ68" s="891"/>
      <c r="AR68" s="891"/>
      <c r="AS68" s="891"/>
      <c r="AT68" s="891"/>
      <c r="AU68" s="891" t="s">
        <v>578</v>
      </c>
      <c r="AV68" s="891"/>
      <c r="AW68" s="891"/>
      <c r="AX68" s="891"/>
      <c r="AY68" s="891"/>
      <c r="AZ68" s="892"/>
      <c r="BA68" s="892"/>
      <c r="BB68" s="892"/>
      <c r="BC68" s="892"/>
      <c r="BD68" s="893"/>
      <c r="BE68" s="248"/>
      <c r="BF68" s="248"/>
      <c r="BG68" s="248"/>
      <c r="BH68" s="248"/>
      <c r="BI68" s="248"/>
      <c r="BJ68" s="248"/>
      <c r="BK68" s="248"/>
      <c r="BL68" s="248"/>
      <c r="BM68" s="248"/>
      <c r="BN68" s="248"/>
      <c r="BO68" s="248"/>
      <c r="BP68" s="248"/>
      <c r="BQ68" s="245">
        <v>62</v>
      </c>
      <c r="BR68" s="25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229"/>
    </row>
    <row r="69" spans="1:131" s="230" customFormat="1" ht="26.25" customHeight="1">
      <c r="A69" s="244">
        <v>2</v>
      </c>
      <c r="B69" s="898" t="s">
        <v>573</v>
      </c>
      <c r="C69" s="899"/>
      <c r="D69" s="899"/>
      <c r="E69" s="899"/>
      <c r="F69" s="899"/>
      <c r="G69" s="899"/>
      <c r="H69" s="899"/>
      <c r="I69" s="899"/>
      <c r="J69" s="899"/>
      <c r="K69" s="899"/>
      <c r="L69" s="899"/>
      <c r="M69" s="899"/>
      <c r="N69" s="899"/>
      <c r="O69" s="899"/>
      <c r="P69" s="900"/>
      <c r="Q69" s="901">
        <v>112</v>
      </c>
      <c r="R69" s="856"/>
      <c r="S69" s="856"/>
      <c r="T69" s="856"/>
      <c r="U69" s="856"/>
      <c r="V69" s="856">
        <v>103</v>
      </c>
      <c r="W69" s="856"/>
      <c r="X69" s="856"/>
      <c r="Y69" s="856"/>
      <c r="Z69" s="856"/>
      <c r="AA69" s="856">
        <v>9</v>
      </c>
      <c r="AB69" s="856"/>
      <c r="AC69" s="856"/>
      <c r="AD69" s="856"/>
      <c r="AE69" s="856"/>
      <c r="AF69" s="856">
        <v>9</v>
      </c>
      <c r="AG69" s="856"/>
      <c r="AH69" s="856"/>
      <c r="AI69" s="856"/>
      <c r="AJ69" s="856"/>
      <c r="AK69" s="856">
        <v>10</v>
      </c>
      <c r="AL69" s="856"/>
      <c r="AM69" s="856"/>
      <c r="AN69" s="856"/>
      <c r="AO69" s="856"/>
      <c r="AP69" s="856" t="s">
        <v>578</v>
      </c>
      <c r="AQ69" s="856"/>
      <c r="AR69" s="856"/>
      <c r="AS69" s="856"/>
      <c r="AT69" s="856"/>
      <c r="AU69" s="856" t="s">
        <v>578</v>
      </c>
      <c r="AV69" s="856"/>
      <c r="AW69" s="856"/>
      <c r="AX69" s="856"/>
      <c r="AY69" s="856"/>
      <c r="AZ69" s="902"/>
      <c r="BA69" s="902"/>
      <c r="BB69" s="902"/>
      <c r="BC69" s="902"/>
      <c r="BD69" s="903"/>
      <c r="BE69" s="248"/>
      <c r="BF69" s="248"/>
      <c r="BG69" s="248"/>
      <c r="BH69" s="248"/>
      <c r="BI69" s="248"/>
      <c r="BJ69" s="248"/>
      <c r="BK69" s="248"/>
      <c r="BL69" s="248"/>
      <c r="BM69" s="248"/>
      <c r="BN69" s="248"/>
      <c r="BO69" s="248"/>
      <c r="BP69" s="248"/>
      <c r="BQ69" s="245">
        <v>63</v>
      </c>
      <c r="BR69" s="25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229"/>
    </row>
    <row r="70" spans="1:131" s="230" customFormat="1" ht="26.25" customHeight="1">
      <c r="A70" s="244">
        <v>3</v>
      </c>
      <c r="B70" s="898" t="s">
        <v>574</v>
      </c>
      <c r="C70" s="899"/>
      <c r="D70" s="899"/>
      <c r="E70" s="899"/>
      <c r="F70" s="899"/>
      <c r="G70" s="899"/>
      <c r="H70" s="899"/>
      <c r="I70" s="899"/>
      <c r="J70" s="899"/>
      <c r="K70" s="899"/>
      <c r="L70" s="899"/>
      <c r="M70" s="899"/>
      <c r="N70" s="899"/>
      <c r="O70" s="899"/>
      <c r="P70" s="900"/>
      <c r="Q70" s="901">
        <v>3939</v>
      </c>
      <c r="R70" s="856"/>
      <c r="S70" s="856"/>
      <c r="T70" s="856"/>
      <c r="U70" s="856"/>
      <c r="V70" s="856">
        <v>3703</v>
      </c>
      <c r="W70" s="856"/>
      <c r="X70" s="856"/>
      <c r="Y70" s="856"/>
      <c r="Z70" s="856"/>
      <c r="AA70" s="856">
        <v>237</v>
      </c>
      <c r="AB70" s="856"/>
      <c r="AC70" s="856"/>
      <c r="AD70" s="856"/>
      <c r="AE70" s="856"/>
      <c r="AF70" s="856">
        <v>5</v>
      </c>
      <c r="AG70" s="856"/>
      <c r="AH70" s="856"/>
      <c r="AI70" s="856"/>
      <c r="AJ70" s="856"/>
      <c r="AK70" s="856" t="s">
        <v>581</v>
      </c>
      <c r="AL70" s="856"/>
      <c r="AM70" s="856"/>
      <c r="AN70" s="856"/>
      <c r="AO70" s="856"/>
      <c r="AP70" s="904">
        <v>185</v>
      </c>
      <c r="AQ70" s="905"/>
      <c r="AR70" s="905"/>
      <c r="AS70" s="905"/>
      <c r="AT70" s="855"/>
      <c r="AU70" s="904">
        <v>17</v>
      </c>
      <c r="AV70" s="905"/>
      <c r="AW70" s="905"/>
      <c r="AX70" s="905"/>
      <c r="AY70" s="855"/>
      <c r="AZ70" s="902"/>
      <c r="BA70" s="902"/>
      <c r="BB70" s="902"/>
      <c r="BC70" s="902"/>
      <c r="BD70" s="903"/>
      <c r="BE70" s="248"/>
      <c r="BF70" s="248"/>
      <c r="BG70" s="248"/>
      <c r="BH70" s="248"/>
      <c r="BI70" s="248"/>
      <c r="BJ70" s="248"/>
      <c r="BK70" s="248"/>
      <c r="BL70" s="248"/>
      <c r="BM70" s="248"/>
      <c r="BN70" s="248"/>
      <c r="BO70" s="248"/>
      <c r="BP70" s="248"/>
      <c r="BQ70" s="245">
        <v>64</v>
      </c>
      <c r="BR70" s="25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229"/>
    </row>
    <row r="71" spans="1:131" s="230" customFormat="1" ht="26.25" customHeight="1">
      <c r="A71" s="244">
        <v>4</v>
      </c>
      <c r="B71" s="898" t="s">
        <v>575</v>
      </c>
      <c r="C71" s="899"/>
      <c r="D71" s="899"/>
      <c r="E71" s="899"/>
      <c r="F71" s="899"/>
      <c r="G71" s="899"/>
      <c r="H71" s="899"/>
      <c r="I71" s="899"/>
      <c r="J71" s="899"/>
      <c r="K71" s="899"/>
      <c r="L71" s="899"/>
      <c r="M71" s="899"/>
      <c r="N71" s="899"/>
      <c r="O71" s="899"/>
      <c r="P71" s="900"/>
      <c r="Q71" s="901">
        <v>180</v>
      </c>
      <c r="R71" s="856"/>
      <c r="S71" s="856"/>
      <c r="T71" s="856"/>
      <c r="U71" s="856"/>
      <c r="V71" s="856">
        <v>171</v>
      </c>
      <c r="W71" s="856"/>
      <c r="X71" s="856"/>
      <c r="Y71" s="856"/>
      <c r="Z71" s="856"/>
      <c r="AA71" s="856">
        <v>9</v>
      </c>
      <c r="AB71" s="856"/>
      <c r="AC71" s="856"/>
      <c r="AD71" s="856"/>
      <c r="AE71" s="856"/>
      <c r="AF71" s="856">
        <v>9</v>
      </c>
      <c r="AG71" s="856"/>
      <c r="AH71" s="856"/>
      <c r="AI71" s="856"/>
      <c r="AJ71" s="856"/>
      <c r="AK71" s="856" t="s">
        <v>581</v>
      </c>
      <c r="AL71" s="856"/>
      <c r="AM71" s="856"/>
      <c r="AN71" s="856"/>
      <c r="AO71" s="856"/>
      <c r="AP71" s="856" t="s">
        <v>578</v>
      </c>
      <c r="AQ71" s="856"/>
      <c r="AR71" s="856"/>
      <c r="AS71" s="856"/>
      <c r="AT71" s="856"/>
      <c r="AU71" s="856" t="s">
        <v>578</v>
      </c>
      <c r="AV71" s="856"/>
      <c r="AW71" s="856"/>
      <c r="AX71" s="856"/>
      <c r="AY71" s="856"/>
      <c r="AZ71" s="902"/>
      <c r="BA71" s="902"/>
      <c r="BB71" s="902"/>
      <c r="BC71" s="902"/>
      <c r="BD71" s="903"/>
      <c r="BE71" s="248"/>
      <c r="BF71" s="248"/>
      <c r="BG71" s="248"/>
      <c r="BH71" s="248"/>
      <c r="BI71" s="248"/>
      <c r="BJ71" s="248"/>
      <c r="BK71" s="248"/>
      <c r="BL71" s="248"/>
      <c r="BM71" s="248"/>
      <c r="BN71" s="248"/>
      <c r="BO71" s="248"/>
      <c r="BP71" s="248"/>
      <c r="BQ71" s="245">
        <v>65</v>
      </c>
      <c r="BR71" s="25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229"/>
    </row>
    <row r="72" spans="1:131" s="230" customFormat="1" ht="26.25" customHeight="1">
      <c r="A72" s="244">
        <v>5</v>
      </c>
      <c r="B72" s="898" t="s">
        <v>576</v>
      </c>
      <c r="C72" s="899"/>
      <c r="D72" s="899"/>
      <c r="E72" s="899"/>
      <c r="F72" s="899"/>
      <c r="G72" s="899"/>
      <c r="H72" s="899"/>
      <c r="I72" s="899"/>
      <c r="J72" s="899"/>
      <c r="K72" s="899"/>
      <c r="L72" s="899"/>
      <c r="M72" s="899"/>
      <c r="N72" s="899"/>
      <c r="O72" s="899"/>
      <c r="P72" s="900"/>
      <c r="Q72" s="901">
        <v>199</v>
      </c>
      <c r="R72" s="856"/>
      <c r="S72" s="856"/>
      <c r="T72" s="856"/>
      <c r="U72" s="856"/>
      <c r="V72" s="856">
        <v>191</v>
      </c>
      <c r="W72" s="856"/>
      <c r="X72" s="856"/>
      <c r="Y72" s="856"/>
      <c r="Z72" s="856"/>
      <c r="AA72" s="856">
        <v>8</v>
      </c>
      <c r="AB72" s="856"/>
      <c r="AC72" s="856"/>
      <c r="AD72" s="856"/>
      <c r="AE72" s="856"/>
      <c r="AF72" s="856">
        <v>8</v>
      </c>
      <c r="AG72" s="856"/>
      <c r="AH72" s="856"/>
      <c r="AI72" s="856"/>
      <c r="AJ72" s="856"/>
      <c r="AK72" s="856">
        <v>5</v>
      </c>
      <c r="AL72" s="856"/>
      <c r="AM72" s="856"/>
      <c r="AN72" s="856"/>
      <c r="AO72" s="856"/>
      <c r="AP72" s="856" t="s">
        <v>578</v>
      </c>
      <c r="AQ72" s="856"/>
      <c r="AR72" s="856"/>
      <c r="AS72" s="856"/>
      <c r="AT72" s="856"/>
      <c r="AU72" s="856" t="s">
        <v>578</v>
      </c>
      <c r="AV72" s="856"/>
      <c r="AW72" s="856"/>
      <c r="AX72" s="856"/>
      <c r="AY72" s="856"/>
      <c r="AZ72" s="902"/>
      <c r="BA72" s="902"/>
      <c r="BB72" s="902"/>
      <c r="BC72" s="902"/>
      <c r="BD72" s="903"/>
      <c r="BE72" s="248"/>
      <c r="BF72" s="248"/>
      <c r="BG72" s="248"/>
      <c r="BH72" s="248"/>
      <c r="BI72" s="248"/>
      <c r="BJ72" s="248"/>
      <c r="BK72" s="248"/>
      <c r="BL72" s="248"/>
      <c r="BM72" s="248"/>
      <c r="BN72" s="248"/>
      <c r="BO72" s="248"/>
      <c r="BP72" s="248"/>
      <c r="BQ72" s="245">
        <v>66</v>
      </c>
      <c r="BR72" s="25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229"/>
    </row>
    <row r="73" spans="1:131" s="230" customFormat="1" ht="26.25" customHeight="1">
      <c r="A73" s="244">
        <v>6</v>
      </c>
      <c r="B73" s="898" t="s">
        <v>577</v>
      </c>
      <c r="C73" s="899"/>
      <c r="D73" s="899"/>
      <c r="E73" s="899"/>
      <c r="F73" s="899"/>
      <c r="G73" s="899"/>
      <c r="H73" s="899"/>
      <c r="I73" s="899"/>
      <c r="J73" s="899"/>
      <c r="K73" s="899"/>
      <c r="L73" s="899"/>
      <c r="M73" s="899"/>
      <c r="N73" s="899"/>
      <c r="O73" s="899"/>
      <c r="P73" s="900"/>
      <c r="Q73" s="901">
        <v>161104</v>
      </c>
      <c r="R73" s="856"/>
      <c r="S73" s="856"/>
      <c r="T73" s="856"/>
      <c r="U73" s="856"/>
      <c r="V73" s="856">
        <v>157229</v>
      </c>
      <c r="W73" s="856"/>
      <c r="X73" s="856"/>
      <c r="Y73" s="856"/>
      <c r="Z73" s="856"/>
      <c r="AA73" s="856">
        <v>3875</v>
      </c>
      <c r="AB73" s="856"/>
      <c r="AC73" s="856"/>
      <c r="AD73" s="856"/>
      <c r="AE73" s="856"/>
      <c r="AF73" s="856">
        <v>3875</v>
      </c>
      <c r="AG73" s="856"/>
      <c r="AH73" s="856"/>
      <c r="AI73" s="856"/>
      <c r="AJ73" s="856"/>
      <c r="AK73" s="856" t="s">
        <v>581</v>
      </c>
      <c r="AL73" s="856"/>
      <c r="AM73" s="856"/>
      <c r="AN73" s="856"/>
      <c r="AO73" s="856"/>
      <c r="AP73" s="856" t="s">
        <v>578</v>
      </c>
      <c r="AQ73" s="856"/>
      <c r="AR73" s="856"/>
      <c r="AS73" s="856"/>
      <c r="AT73" s="856"/>
      <c r="AU73" s="856" t="s">
        <v>578</v>
      </c>
      <c r="AV73" s="856"/>
      <c r="AW73" s="856"/>
      <c r="AX73" s="856"/>
      <c r="AY73" s="856"/>
      <c r="AZ73" s="902"/>
      <c r="BA73" s="902"/>
      <c r="BB73" s="902"/>
      <c r="BC73" s="902"/>
      <c r="BD73" s="903"/>
      <c r="BE73" s="248"/>
      <c r="BF73" s="248"/>
      <c r="BG73" s="248"/>
      <c r="BH73" s="248"/>
      <c r="BI73" s="248"/>
      <c r="BJ73" s="248"/>
      <c r="BK73" s="248"/>
      <c r="BL73" s="248"/>
      <c r="BM73" s="248"/>
      <c r="BN73" s="248"/>
      <c r="BO73" s="248"/>
      <c r="BP73" s="248"/>
      <c r="BQ73" s="245">
        <v>67</v>
      </c>
      <c r="BR73" s="25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229"/>
    </row>
    <row r="74" spans="1:131" s="230" customFormat="1" ht="26.25" customHeight="1">
      <c r="A74" s="244">
        <v>7</v>
      </c>
      <c r="B74" s="898"/>
      <c r="C74" s="899"/>
      <c r="D74" s="899"/>
      <c r="E74" s="899"/>
      <c r="F74" s="899"/>
      <c r="G74" s="899"/>
      <c r="H74" s="899"/>
      <c r="I74" s="899"/>
      <c r="J74" s="899"/>
      <c r="K74" s="899"/>
      <c r="L74" s="899"/>
      <c r="M74" s="899"/>
      <c r="N74" s="899"/>
      <c r="O74" s="899"/>
      <c r="P74" s="900"/>
      <c r="Q74" s="901"/>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902"/>
      <c r="BA74" s="902"/>
      <c r="BB74" s="902"/>
      <c r="BC74" s="902"/>
      <c r="BD74" s="903"/>
      <c r="BE74" s="248"/>
      <c r="BF74" s="248"/>
      <c r="BG74" s="248"/>
      <c r="BH74" s="248"/>
      <c r="BI74" s="248"/>
      <c r="BJ74" s="248"/>
      <c r="BK74" s="248"/>
      <c r="BL74" s="248"/>
      <c r="BM74" s="248"/>
      <c r="BN74" s="248"/>
      <c r="BO74" s="248"/>
      <c r="BP74" s="248"/>
      <c r="BQ74" s="245">
        <v>68</v>
      </c>
      <c r="BR74" s="25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229"/>
    </row>
    <row r="75" spans="1:131" s="230" customFormat="1" ht="26.25" customHeight="1">
      <c r="A75" s="244">
        <v>8</v>
      </c>
      <c r="B75" s="898"/>
      <c r="C75" s="899"/>
      <c r="D75" s="899"/>
      <c r="E75" s="899"/>
      <c r="F75" s="899"/>
      <c r="G75" s="899"/>
      <c r="H75" s="899"/>
      <c r="I75" s="899"/>
      <c r="J75" s="899"/>
      <c r="K75" s="899"/>
      <c r="L75" s="899"/>
      <c r="M75" s="899"/>
      <c r="N75" s="899"/>
      <c r="O75" s="899"/>
      <c r="P75" s="900"/>
      <c r="Q75" s="906"/>
      <c r="R75" s="905"/>
      <c r="S75" s="905"/>
      <c r="T75" s="905"/>
      <c r="U75" s="855"/>
      <c r="V75" s="904"/>
      <c r="W75" s="905"/>
      <c r="X75" s="905"/>
      <c r="Y75" s="905"/>
      <c r="Z75" s="855"/>
      <c r="AA75" s="904"/>
      <c r="AB75" s="905"/>
      <c r="AC75" s="905"/>
      <c r="AD75" s="905"/>
      <c r="AE75" s="855"/>
      <c r="AF75" s="904"/>
      <c r="AG75" s="905"/>
      <c r="AH75" s="905"/>
      <c r="AI75" s="905"/>
      <c r="AJ75" s="855"/>
      <c r="AK75" s="904"/>
      <c r="AL75" s="905"/>
      <c r="AM75" s="905"/>
      <c r="AN75" s="905"/>
      <c r="AO75" s="855"/>
      <c r="AP75" s="904"/>
      <c r="AQ75" s="905"/>
      <c r="AR75" s="905"/>
      <c r="AS75" s="905"/>
      <c r="AT75" s="855"/>
      <c r="AU75" s="904"/>
      <c r="AV75" s="905"/>
      <c r="AW75" s="905"/>
      <c r="AX75" s="905"/>
      <c r="AY75" s="855"/>
      <c r="AZ75" s="902"/>
      <c r="BA75" s="902"/>
      <c r="BB75" s="902"/>
      <c r="BC75" s="902"/>
      <c r="BD75" s="903"/>
      <c r="BE75" s="248"/>
      <c r="BF75" s="248"/>
      <c r="BG75" s="248"/>
      <c r="BH75" s="248"/>
      <c r="BI75" s="248"/>
      <c r="BJ75" s="248"/>
      <c r="BK75" s="248"/>
      <c r="BL75" s="248"/>
      <c r="BM75" s="248"/>
      <c r="BN75" s="248"/>
      <c r="BO75" s="248"/>
      <c r="BP75" s="248"/>
      <c r="BQ75" s="245">
        <v>69</v>
      </c>
      <c r="BR75" s="25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229"/>
    </row>
    <row r="76" spans="1:131" s="230" customFormat="1" ht="26.25" customHeight="1">
      <c r="A76" s="244">
        <v>9</v>
      </c>
      <c r="B76" s="898"/>
      <c r="C76" s="899"/>
      <c r="D76" s="899"/>
      <c r="E76" s="899"/>
      <c r="F76" s="899"/>
      <c r="G76" s="899"/>
      <c r="H76" s="899"/>
      <c r="I76" s="899"/>
      <c r="J76" s="899"/>
      <c r="K76" s="899"/>
      <c r="L76" s="899"/>
      <c r="M76" s="899"/>
      <c r="N76" s="899"/>
      <c r="O76" s="899"/>
      <c r="P76" s="900"/>
      <c r="Q76" s="906"/>
      <c r="R76" s="905"/>
      <c r="S76" s="905"/>
      <c r="T76" s="905"/>
      <c r="U76" s="855"/>
      <c r="V76" s="904"/>
      <c r="W76" s="905"/>
      <c r="X76" s="905"/>
      <c r="Y76" s="905"/>
      <c r="Z76" s="855"/>
      <c r="AA76" s="904"/>
      <c r="AB76" s="905"/>
      <c r="AC76" s="905"/>
      <c r="AD76" s="905"/>
      <c r="AE76" s="855"/>
      <c r="AF76" s="904"/>
      <c r="AG76" s="905"/>
      <c r="AH76" s="905"/>
      <c r="AI76" s="905"/>
      <c r="AJ76" s="855"/>
      <c r="AK76" s="904"/>
      <c r="AL76" s="905"/>
      <c r="AM76" s="905"/>
      <c r="AN76" s="905"/>
      <c r="AO76" s="855"/>
      <c r="AP76" s="904"/>
      <c r="AQ76" s="905"/>
      <c r="AR76" s="905"/>
      <c r="AS76" s="905"/>
      <c r="AT76" s="855"/>
      <c r="AU76" s="904"/>
      <c r="AV76" s="905"/>
      <c r="AW76" s="905"/>
      <c r="AX76" s="905"/>
      <c r="AY76" s="855"/>
      <c r="AZ76" s="902"/>
      <c r="BA76" s="902"/>
      <c r="BB76" s="902"/>
      <c r="BC76" s="902"/>
      <c r="BD76" s="903"/>
      <c r="BE76" s="248"/>
      <c r="BF76" s="248"/>
      <c r="BG76" s="248"/>
      <c r="BH76" s="248"/>
      <c r="BI76" s="248"/>
      <c r="BJ76" s="248"/>
      <c r="BK76" s="248"/>
      <c r="BL76" s="248"/>
      <c r="BM76" s="248"/>
      <c r="BN76" s="248"/>
      <c r="BO76" s="248"/>
      <c r="BP76" s="248"/>
      <c r="BQ76" s="245">
        <v>70</v>
      </c>
      <c r="BR76" s="25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229"/>
    </row>
    <row r="77" spans="1:131" s="230" customFormat="1" ht="26.25" customHeight="1">
      <c r="A77" s="244">
        <v>10</v>
      </c>
      <c r="B77" s="898"/>
      <c r="C77" s="899"/>
      <c r="D77" s="899"/>
      <c r="E77" s="899"/>
      <c r="F77" s="899"/>
      <c r="G77" s="899"/>
      <c r="H77" s="899"/>
      <c r="I77" s="899"/>
      <c r="J77" s="899"/>
      <c r="K77" s="899"/>
      <c r="L77" s="899"/>
      <c r="M77" s="899"/>
      <c r="N77" s="899"/>
      <c r="O77" s="899"/>
      <c r="P77" s="900"/>
      <c r="Q77" s="906"/>
      <c r="R77" s="905"/>
      <c r="S77" s="905"/>
      <c r="T77" s="905"/>
      <c r="U77" s="855"/>
      <c r="V77" s="904"/>
      <c r="W77" s="905"/>
      <c r="X77" s="905"/>
      <c r="Y77" s="905"/>
      <c r="Z77" s="855"/>
      <c r="AA77" s="904"/>
      <c r="AB77" s="905"/>
      <c r="AC77" s="905"/>
      <c r="AD77" s="905"/>
      <c r="AE77" s="855"/>
      <c r="AF77" s="904"/>
      <c r="AG77" s="905"/>
      <c r="AH77" s="905"/>
      <c r="AI77" s="905"/>
      <c r="AJ77" s="855"/>
      <c r="AK77" s="904"/>
      <c r="AL77" s="905"/>
      <c r="AM77" s="905"/>
      <c r="AN77" s="905"/>
      <c r="AO77" s="855"/>
      <c r="AP77" s="904"/>
      <c r="AQ77" s="905"/>
      <c r="AR77" s="905"/>
      <c r="AS77" s="905"/>
      <c r="AT77" s="855"/>
      <c r="AU77" s="904"/>
      <c r="AV77" s="905"/>
      <c r="AW77" s="905"/>
      <c r="AX77" s="905"/>
      <c r="AY77" s="855"/>
      <c r="AZ77" s="902"/>
      <c r="BA77" s="902"/>
      <c r="BB77" s="902"/>
      <c r="BC77" s="902"/>
      <c r="BD77" s="903"/>
      <c r="BE77" s="248"/>
      <c r="BF77" s="248"/>
      <c r="BG77" s="248"/>
      <c r="BH77" s="248"/>
      <c r="BI77" s="248"/>
      <c r="BJ77" s="248"/>
      <c r="BK77" s="248"/>
      <c r="BL77" s="248"/>
      <c r="BM77" s="248"/>
      <c r="BN77" s="248"/>
      <c r="BO77" s="248"/>
      <c r="BP77" s="248"/>
      <c r="BQ77" s="245">
        <v>71</v>
      </c>
      <c r="BR77" s="25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229"/>
    </row>
    <row r="78" spans="1:131" s="230" customFormat="1" ht="26.25" customHeight="1">
      <c r="A78" s="244">
        <v>11</v>
      </c>
      <c r="B78" s="898"/>
      <c r="C78" s="899"/>
      <c r="D78" s="899"/>
      <c r="E78" s="899"/>
      <c r="F78" s="899"/>
      <c r="G78" s="899"/>
      <c r="H78" s="899"/>
      <c r="I78" s="899"/>
      <c r="J78" s="899"/>
      <c r="K78" s="899"/>
      <c r="L78" s="899"/>
      <c r="M78" s="899"/>
      <c r="N78" s="899"/>
      <c r="O78" s="899"/>
      <c r="P78" s="900"/>
      <c r="Q78" s="901"/>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2"/>
      <c r="BA78" s="902"/>
      <c r="BB78" s="902"/>
      <c r="BC78" s="902"/>
      <c r="BD78" s="903"/>
      <c r="BE78" s="248"/>
      <c r="BF78" s="248"/>
      <c r="BG78" s="248"/>
      <c r="BH78" s="248"/>
      <c r="BI78" s="248"/>
      <c r="BJ78" s="251"/>
      <c r="BK78" s="251"/>
      <c r="BL78" s="251"/>
      <c r="BM78" s="251"/>
      <c r="BN78" s="251"/>
      <c r="BO78" s="248"/>
      <c r="BP78" s="248"/>
      <c r="BQ78" s="245">
        <v>72</v>
      </c>
      <c r="BR78" s="25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229"/>
    </row>
    <row r="79" spans="1:131" s="230" customFormat="1" ht="26.25" customHeight="1">
      <c r="A79" s="244">
        <v>12</v>
      </c>
      <c r="B79" s="898"/>
      <c r="C79" s="899"/>
      <c r="D79" s="899"/>
      <c r="E79" s="899"/>
      <c r="F79" s="899"/>
      <c r="G79" s="899"/>
      <c r="H79" s="899"/>
      <c r="I79" s="899"/>
      <c r="J79" s="899"/>
      <c r="K79" s="899"/>
      <c r="L79" s="899"/>
      <c r="M79" s="899"/>
      <c r="N79" s="899"/>
      <c r="O79" s="899"/>
      <c r="P79" s="900"/>
      <c r="Q79" s="901"/>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2"/>
      <c r="BA79" s="902"/>
      <c r="BB79" s="902"/>
      <c r="BC79" s="902"/>
      <c r="BD79" s="903"/>
      <c r="BE79" s="248"/>
      <c r="BF79" s="248"/>
      <c r="BG79" s="248"/>
      <c r="BH79" s="248"/>
      <c r="BI79" s="248"/>
      <c r="BJ79" s="251"/>
      <c r="BK79" s="251"/>
      <c r="BL79" s="251"/>
      <c r="BM79" s="251"/>
      <c r="BN79" s="251"/>
      <c r="BO79" s="248"/>
      <c r="BP79" s="248"/>
      <c r="BQ79" s="245">
        <v>73</v>
      </c>
      <c r="BR79" s="25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229"/>
    </row>
    <row r="80" spans="1:131" s="230" customFormat="1" ht="26.25" customHeight="1">
      <c r="A80" s="244">
        <v>13</v>
      </c>
      <c r="B80" s="898"/>
      <c r="C80" s="899"/>
      <c r="D80" s="899"/>
      <c r="E80" s="899"/>
      <c r="F80" s="899"/>
      <c r="G80" s="899"/>
      <c r="H80" s="899"/>
      <c r="I80" s="899"/>
      <c r="J80" s="899"/>
      <c r="K80" s="899"/>
      <c r="L80" s="899"/>
      <c r="M80" s="899"/>
      <c r="N80" s="899"/>
      <c r="O80" s="899"/>
      <c r="P80" s="900"/>
      <c r="Q80" s="901"/>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2"/>
      <c r="BA80" s="902"/>
      <c r="BB80" s="902"/>
      <c r="BC80" s="902"/>
      <c r="BD80" s="903"/>
      <c r="BE80" s="248"/>
      <c r="BF80" s="248"/>
      <c r="BG80" s="248"/>
      <c r="BH80" s="248"/>
      <c r="BI80" s="248"/>
      <c r="BJ80" s="248"/>
      <c r="BK80" s="248"/>
      <c r="BL80" s="248"/>
      <c r="BM80" s="248"/>
      <c r="BN80" s="248"/>
      <c r="BO80" s="248"/>
      <c r="BP80" s="248"/>
      <c r="BQ80" s="245">
        <v>74</v>
      </c>
      <c r="BR80" s="25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229"/>
    </row>
    <row r="81" spans="1:131" s="230" customFormat="1" ht="26.25" customHeight="1">
      <c r="A81" s="244">
        <v>14</v>
      </c>
      <c r="B81" s="898"/>
      <c r="C81" s="899"/>
      <c r="D81" s="899"/>
      <c r="E81" s="899"/>
      <c r="F81" s="899"/>
      <c r="G81" s="899"/>
      <c r="H81" s="899"/>
      <c r="I81" s="899"/>
      <c r="J81" s="899"/>
      <c r="K81" s="899"/>
      <c r="L81" s="899"/>
      <c r="M81" s="899"/>
      <c r="N81" s="899"/>
      <c r="O81" s="899"/>
      <c r="P81" s="900"/>
      <c r="Q81" s="901"/>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2"/>
      <c r="BA81" s="902"/>
      <c r="BB81" s="902"/>
      <c r="BC81" s="902"/>
      <c r="BD81" s="903"/>
      <c r="BE81" s="248"/>
      <c r="BF81" s="248"/>
      <c r="BG81" s="248"/>
      <c r="BH81" s="248"/>
      <c r="BI81" s="248"/>
      <c r="BJ81" s="248"/>
      <c r="BK81" s="248"/>
      <c r="BL81" s="248"/>
      <c r="BM81" s="248"/>
      <c r="BN81" s="248"/>
      <c r="BO81" s="248"/>
      <c r="BP81" s="248"/>
      <c r="BQ81" s="245">
        <v>75</v>
      </c>
      <c r="BR81" s="25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229"/>
    </row>
    <row r="82" spans="1:131" s="230" customFormat="1" ht="26.25" customHeight="1">
      <c r="A82" s="244">
        <v>15</v>
      </c>
      <c r="B82" s="898"/>
      <c r="C82" s="899"/>
      <c r="D82" s="899"/>
      <c r="E82" s="899"/>
      <c r="F82" s="899"/>
      <c r="G82" s="899"/>
      <c r="H82" s="899"/>
      <c r="I82" s="899"/>
      <c r="J82" s="899"/>
      <c r="K82" s="899"/>
      <c r="L82" s="899"/>
      <c r="M82" s="899"/>
      <c r="N82" s="899"/>
      <c r="O82" s="899"/>
      <c r="P82" s="900"/>
      <c r="Q82" s="901"/>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2"/>
      <c r="BA82" s="902"/>
      <c r="BB82" s="902"/>
      <c r="BC82" s="902"/>
      <c r="BD82" s="903"/>
      <c r="BE82" s="248"/>
      <c r="BF82" s="248"/>
      <c r="BG82" s="248"/>
      <c r="BH82" s="248"/>
      <c r="BI82" s="248"/>
      <c r="BJ82" s="248"/>
      <c r="BK82" s="248"/>
      <c r="BL82" s="248"/>
      <c r="BM82" s="248"/>
      <c r="BN82" s="248"/>
      <c r="BO82" s="248"/>
      <c r="BP82" s="248"/>
      <c r="BQ82" s="245">
        <v>76</v>
      </c>
      <c r="BR82" s="25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229"/>
    </row>
    <row r="83" spans="1:131" s="230" customFormat="1" ht="26.25" customHeight="1">
      <c r="A83" s="244">
        <v>16</v>
      </c>
      <c r="B83" s="898"/>
      <c r="C83" s="899"/>
      <c r="D83" s="899"/>
      <c r="E83" s="899"/>
      <c r="F83" s="899"/>
      <c r="G83" s="899"/>
      <c r="H83" s="899"/>
      <c r="I83" s="899"/>
      <c r="J83" s="899"/>
      <c r="K83" s="899"/>
      <c r="L83" s="899"/>
      <c r="M83" s="899"/>
      <c r="N83" s="899"/>
      <c r="O83" s="899"/>
      <c r="P83" s="900"/>
      <c r="Q83" s="901"/>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2"/>
      <c r="BA83" s="902"/>
      <c r="BB83" s="902"/>
      <c r="BC83" s="902"/>
      <c r="BD83" s="903"/>
      <c r="BE83" s="248"/>
      <c r="BF83" s="248"/>
      <c r="BG83" s="248"/>
      <c r="BH83" s="248"/>
      <c r="BI83" s="248"/>
      <c r="BJ83" s="248"/>
      <c r="BK83" s="248"/>
      <c r="BL83" s="248"/>
      <c r="BM83" s="248"/>
      <c r="BN83" s="248"/>
      <c r="BO83" s="248"/>
      <c r="BP83" s="248"/>
      <c r="BQ83" s="245">
        <v>77</v>
      </c>
      <c r="BR83" s="25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229"/>
    </row>
    <row r="84" spans="1:131" s="230" customFormat="1" ht="26.25" customHeight="1">
      <c r="A84" s="244">
        <v>17</v>
      </c>
      <c r="B84" s="898"/>
      <c r="C84" s="899"/>
      <c r="D84" s="899"/>
      <c r="E84" s="899"/>
      <c r="F84" s="899"/>
      <c r="G84" s="899"/>
      <c r="H84" s="899"/>
      <c r="I84" s="899"/>
      <c r="J84" s="899"/>
      <c r="K84" s="899"/>
      <c r="L84" s="899"/>
      <c r="M84" s="899"/>
      <c r="N84" s="899"/>
      <c r="O84" s="899"/>
      <c r="P84" s="900"/>
      <c r="Q84" s="901"/>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2"/>
      <c r="BA84" s="902"/>
      <c r="BB84" s="902"/>
      <c r="BC84" s="902"/>
      <c r="BD84" s="903"/>
      <c r="BE84" s="248"/>
      <c r="BF84" s="248"/>
      <c r="BG84" s="248"/>
      <c r="BH84" s="248"/>
      <c r="BI84" s="248"/>
      <c r="BJ84" s="248"/>
      <c r="BK84" s="248"/>
      <c r="BL84" s="248"/>
      <c r="BM84" s="248"/>
      <c r="BN84" s="248"/>
      <c r="BO84" s="248"/>
      <c r="BP84" s="248"/>
      <c r="BQ84" s="245">
        <v>78</v>
      </c>
      <c r="BR84" s="25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229"/>
    </row>
    <row r="85" spans="1:131" s="230" customFormat="1" ht="26.25" customHeight="1">
      <c r="A85" s="244">
        <v>18</v>
      </c>
      <c r="B85" s="898"/>
      <c r="C85" s="899"/>
      <c r="D85" s="899"/>
      <c r="E85" s="899"/>
      <c r="F85" s="899"/>
      <c r="G85" s="899"/>
      <c r="H85" s="899"/>
      <c r="I85" s="899"/>
      <c r="J85" s="899"/>
      <c r="K85" s="899"/>
      <c r="L85" s="899"/>
      <c r="M85" s="899"/>
      <c r="N85" s="899"/>
      <c r="O85" s="899"/>
      <c r="P85" s="900"/>
      <c r="Q85" s="901"/>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2"/>
      <c r="BA85" s="902"/>
      <c r="BB85" s="902"/>
      <c r="BC85" s="902"/>
      <c r="BD85" s="903"/>
      <c r="BE85" s="248"/>
      <c r="BF85" s="248"/>
      <c r="BG85" s="248"/>
      <c r="BH85" s="248"/>
      <c r="BI85" s="248"/>
      <c r="BJ85" s="248"/>
      <c r="BK85" s="248"/>
      <c r="BL85" s="248"/>
      <c r="BM85" s="248"/>
      <c r="BN85" s="248"/>
      <c r="BO85" s="248"/>
      <c r="BP85" s="248"/>
      <c r="BQ85" s="245">
        <v>79</v>
      </c>
      <c r="BR85" s="25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229"/>
    </row>
    <row r="86" spans="1:131" s="230" customFormat="1" ht="26.25" customHeight="1">
      <c r="A86" s="244">
        <v>19</v>
      </c>
      <c r="B86" s="898"/>
      <c r="C86" s="899"/>
      <c r="D86" s="899"/>
      <c r="E86" s="899"/>
      <c r="F86" s="899"/>
      <c r="G86" s="899"/>
      <c r="H86" s="899"/>
      <c r="I86" s="899"/>
      <c r="J86" s="899"/>
      <c r="K86" s="899"/>
      <c r="L86" s="899"/>
      <c r="M86" s="899"/>
      <c r="N86" s="899"/>
      <c r="O86" s="899"/>
      <c r="P86" s="900"/>
      <c r="Q86" s="901"/>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2"/>
      <c r="BA86" s="902"/>
      <c r="BB86" s="902"/>
      <c r="BC86" s="902"/>
      <c r="BD86" s="903"/>
      <c r="BE86" s="248"/>
      <c r="BF86" s="248"/>
      <c r="BG86" s="248"/>
      <c r="BH86" s="248"/>
      <c r="BI86" s="248"/>
      <c r="BJ86" s="248"/>
      <c r="BK86" s="248"/>
      <c r="BL86" s="248"/>
      <c r="BM86" s="248"/>
      <c r="BN86" s="248"/>
      <c r="BO86" s="248"/>
      <c r="BP86" s="248"/>
      <c r="BQ86" s="245">
        <v>80</v>
      </c>
      <c r="BR86" s="25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229"/>
    </row>
    <row r="87" spans="1:131" s="230" customFormat="1" ht="26.25" customHeight="1">
      <c r="A87" s="25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8"/>
      <c r="BF87" s="248"/>
      <c r="BG87" s="248"/>
      <c r="BH87" s="248"/>
      <c r="BI87" s="248"/>
      <c r="BJ87" s="248"/>
      <c r="BK87" s="248"/>
      <c r="BL87" s="248"/>
      <c r="BM87" s="248"/>
      <c r="BN87" s="248"/>
      <c r="BO87" s="248"/>
      <c r="BP87" s="248"/>
      <c r="BQ87" s="245">
        <v>81</v>
      </c>
      <c r="BR87" s="25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229"/>
    </row>
    <row r="88" spans="1:131" s="230" customFormat="1" ht="26.25" customHeight="1" thickBot="1">
      <c r="A88" s="247" t="s">
        <v>382</v>
      </c>
      <c r="B88" s="815" t="s">
        <v>413</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v>4275</v>
      </c>
      <c r="AG88" s="867"/>
      <c r="AH88" s="867"/>
      <c r="AI88" s="867"/>
      <c r="AJ88" s="867"/>
      <c r="AK88" s="864"/>
      <c r="AL88" s="864"/>
      <c r="AM88" s="864"/>
      <c r="AN88" s="864"/>
      <c r="AO88" s="864"/>
      <c r="AP88" s="867">
        <v>185</v>
      </c>
      <c r="AQ88" s="867"/>
      <c r="AR88" s="867"/>
      <c r="AS88" s="867"/>
      <c r="AT88" s="867"/>
      <c r="AU88" s="867">
        <v>17</v>
      </c>
      <c r="AV88" s="867"/>
      <c r="AW88" s="867"/>
      <c r="AX88" s="867"/>
      <c r="AY88" s="867"/>
      <c r="AZ88" s="872"/>
      <c r="BA88" s="872"/>
      <c r="BB88" s="872"/>
      <c r="BC88" s="872"/>
      <c r="BD88" s="873"/>
      <c r="BE88" s="248"/>
      <c r="BF88" s="248"/>
      <c r="BG88" s="248"/>
      <c r="BH88" s="248"/>
      <c r="BI88" s="248"/>
      <c r="BJ88" s="248"/>
      <c r="BK88" s="248"/>
      <c r="BL88" s="248"/>
      <c r="BM88" s="248"/>
      <c r="BN88" s="248"/>
      <c r="BO88" s="248"/>
      <c r="BP88" s="248"/>
      <c r="BQ88" s="245">
        <v>82</v>
      </c>
      <c r="BR88" s="25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229"/>
    </row>
    <row r="89" spans="1:131" s="230" customFormat="1" ht="26.25" hidden="1" customHeight="1">
      <c r="A89" s="253"/>
      <c r="B89" s="254"/>
      <c r="C89" s="254"/>
      <c r="D89" s="254"/>
      <c r="E89" s="254"/>
      <c r="F89" s="254"/>
      <c r="G89" s="254"/>
      <c r="H89" s="254"/>
      <c r="I89" s="254"/>
      <c r="J89" s="254"/>
      <c r="K89" s="254"/>
      <c r="L89" s="254"/>
      <c r="M89" s="254"/>
      <c r="N89" s="254"/>
      <c r="O89" s="254"/>
      <c r="P89" s="254"/>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6"/>
      <c r="BA89" s="256"/>
      <c r="BB89" s="256"/>
      <c r="BC89" s="256"/>
      <c r="BD89" s="256"/>
      <c r="BE89" s="248"/>
      <c r="BF89" s="248"/>
      <c r="BG89" s="248"/>
      <c r="BH89" s="248"/>
      <c r="BI89" s="248"/>
      <c r="BJ89" s="248"/>
      <c r="BK89" s="248"/>
      <c r="BL89" s="248"/>
      <c r="BM89" s="248"/>
      <c r="BN89" s="248"/>
      <c r="BO89" s="248"/>
      <c r="BP89" s="248"/>
      <c r="BQ89" s="245">
        <v>83</v>
      </c>
      <c r="BR89" s="25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229"/>
    </row>
    <row r="90" spans="1:131" s="230" customFormat="1" ht="26.25" hidden="1" customHeight="1">
      <c r="A90" s="253"/>
      <c r="B90" s="254"/>
      <c r="C90" s="254"/>
      <c r="D90" s="254"/>
      <c r="E90" s="254"/>
      <c r="F90" s="254"/>
      <c r="G90" s="254"/>
      <c r="H90" s="254"/>
      <c r="I90" s="254"/>
      <c r="J90" s="254"/>
      <c r="K90" s="254"/>
      <c r="L90" s="254"/>
      <c r="M90" s="254"/>
      <c r="N90" s="254"/>
      <c r="O90" s="254"/>
      <c r="P90" s="254"/>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6"/>
      <c r="BA90" s="256"/>
      <c r="BB90" s="256"/>
      <c r="BC90" s="256"/>
      <c r="BD90" s="256"/>
      <c r="BE90" s="248"/>
      <c r="BF90" s="248"/>
      <c r="BG90" s="248"/>
      <c r="BH90" s="248"/>
      <c r="BI90" s="248"/>
      <c r="BJ90" s="248"/>
      <c r="BK90" s="248"/>
      <c r="BL90" s="248"/>
      <c r="BM90" s="248"/>
      <c r="BN90" s="248"/>
      <c r="BO90" s="248"/>
      <c r="BP90" s="248"/>
      <c r="BQ90" s="245">
        <v>84</v>
      </c>
      <c r="BR90" s="25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229"/>
    </row>
    <row r="91" spans="1:131" s="230" customFormat="1" ht="26.25" hidden="1" customHeight="1">
      <c r="A91" s="253"/>
      <c r="B91" s="254"/>
      <c r="C91" s="254"/>
      <c r="D91" s="254"/>
      <c r="E91" s="254"/>
      <c r="F91" s="254"/>
      <c r="G91" s="254"/>
      <c r="H91" s="254"/>
      <c r="I91" s="254"/>
      <c r="J91" s="254"/>
      <c r="K91" s="254"/>
      <c r="L91" s="254"/>
      <c r="M91" s="254"/>
      <c r="N91" s="254"/>
      <c r="O91" s="254"/>
      <c r="P91" s="254"/>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6"/>
      <c r="BA91" s="256"/>
      <c r="BB91" s="256"/>
      <c r="BC91" s="256"/>
      <c r="BD91" s="256"/>
      <c r="BE91" s="248"/>
      <c r="BF91" s="248"/>
      <c r="BG91" s="248"/>
      <c r="BH91" s="248"/>
      <c r="BI91" s="248"/>
      <c r="BJ91" s="248"/>
      <c r="BK91" s="248"/>
      <c r="BL91" s="248"/>
      <c r="BM91" s="248"/>
      <c r="BN91" s="248"/>
      <c r="BO91" s="248"/>
      <c r="BP91" s="248"/>
      <c r="BQ91" s="245">
        <v>85</v>
      </c>
      <c r="BR91" s="25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229"/>
    </row>
    <row r="92" spans="1:131" s="230" customFormat="1" ht="26.25" hidden="1" customHeight="1">
      <c r="A92" s="253"/>
      <c r="B92" s="254"/>
      <c r="C92" s="254"/>
      <c r="D92" s="254"/>
      <c r="E92" s="254"/>
      <c r="F92" s="254"/>
      <c r="G92" s="254"/>
      <c r="H92" s="254"/>
      <c r="I92" s="254"/>
      <c r="J92" s="254"/>
      <c r="K92" s="254"/>
      <c r="L92" s="254"/>
      <c r="M92" s="254"/>
      <c r="N92" s="254"/>
      <c r="O92" s="254"/>
      <c r="P92" s="254"/>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6"/>
      <c r="BA92" s="256"/>
      <c r="BB92" s="256"/>
      <c r="BC92" s="256"/>
      <c r="BD92" s="256"/>
      <c r="BE92" s="248"/>
      <c r="BF92" s="248"/>
      <c r="BG92" s="248"/>
      <c r="BH92" s="248"/>
      <c r="BI92" s="248"/>
      <c r="BJ92" s="248"/>
      <c r="BK92" s="248"/>
      <c r="BL92" s="248"/>
      <c r="BM92" s="248"/>
      <c r="BN92" s="248"/>
      <c r="BO92" s="248"/>
      <c r="BP92" s="248"/>
      <c r="BQ92" s="245">
        <v>86</v>
      </c>
      <c r="BR92" s="25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229"/>
    </row>
    <row r="93" spans="1:131" s="230" customFormat="1" ht="26.25" hidden="1" customHeight="1">
      <c r="A93" s="253"/>
      <c r="B93" s="254"/>
      <c r="C93" s="254"/>
      <c r="D93" s="254"/>
      <c r="E93" s="254"/>
      <c r="F93" s="254"/>
      <c r="G93" s="254"/>
      <c r="H93" s="254"/>
      <c r="I93" s="254"/>
      <c r="J93" s="254"/>
      <c r="K93" s="254"/>
      <c r="L93" s="254"/>
      <c r="M93" s="254"/>
      <c r="N93" s="254"/>
      <c r="O93" s="254"/>
      <c r="P93" s="254"/>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6"/>
      <c r="BA93" s="256"/>
      <c r="BB93" s="256"/>
      <c r="BC93" s="256"/>
      <c r="BD93" s="256"/>
      <c r="BE93" s="248"/>
      <c r="BF93" s="248"/>
      <c r="BG93" s="248"/>
      <c r="BH93" s="248"/>
      <c r="BI93" s="248"/>
      <c r="BJ93" s="248"/>
      <c r="BK93" s="248"/>
      <c r="BL93" s="248"/>
      <c r="BM93" s="248"/>
      <c r="BN93" s="248"/>
      <c r="BO93" s="248"/>
      <c r="BP93" s="248"/>
      <c r="BQ93" s="245">
        <v>87</v>
      </c>
      <c r="BR93" s="25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229"/>
    </row>
    <row r="94" spans="1:131" s="230" customFormat="1" ht="26.25" hidden="1" customHeight="1">
      <c r="A94" s="253"/>
      <c r="B94" s="254"/>
      <c r="C94" s="254"/>
      <c r="D94" s="254"/>
      <c r="E94" s="254"/>
      <c r="F94" s="254"/>
      <c r="G94" s="254"/>
      <c r="H94" s="254"/>
      <c r="I94" s="254"/>
      <c r="J94" s="254"/>
      <c r="K94" s="254"/>
      <c r="L94" s="254"/>
      <c r="M94" s="254"/>
      <c r="N94" s="254"/>
      <c r="O94" s="254"/>
      <c r="P94" s="254"/>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6"/>
      <c r="BA94" s="256"/>
      <c r="BB94" s="256"/>
      <c r="BC94" s="256"/>
      <c r="BD94" s="256"/>
      <c r="BE94" s="248"/>
      <c r="BF94" s="248"/>
      <c r="BG94" s="248"/>
      <c r="BH94" s="248"/>
      <c r="BI94" s="248"/>
      <c r="BJ94" s="248"/>
      <c r="BK94" s="248"/>
      <c r="BL94" s="248"/>
      <c r="BM94" s="248"/>
      <c r="BN94" s="248"/>
      <c r="BO94" s="248"/>
      <c r="BP94" s="248"/>
      <c r="BQ94" s="245">
        <v>88</v>
      </c>
      <c r="BR94" s="25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229"/>
    </row>
    <row r="95" spans="1:131" s="230" customFormat="1" ht="26.25" hidden="1" customHeight="1">
      <c r="A95" s="253"/>
      <c r="B95" s="254"/>
      <c r="C95" s="254"/>
      <c r="D95" s="254"/>
      <c r="E95" s="254"/>
      <c r="F95" s="254"/>
      <c r="G95" s="254"/>
      <c r="H95" s="254"/>
      <c r="I95" s="254"/>
      <c r="J95" s="254"/>
      <c r="K95" s="254"/>
      <c r="L95" s="254"/>
      <c r="M95" s="254"/>
      <c r="N95" s="254"/>
      <c r="O95" s="254"/>
      <c r="P95" s="254"/>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6"/>
      <c r="BA95" s="256"/>
      <c r="BB95" s="256"/>
      <c r="BC95" s="256"/>
      <c r="BD95" s="256"/>
      <c r="BE95" s="248"/>
      <c r="BF95" s="248"/>
      <c r="BG95" s="248"/>
      <c r="BH95" s="248"/>
      <c r="BI95" s="248"/>
      <c r="BJ95" s="248"/>
      <c r="BK95" s="248"/>
      <c r="BL95" s="248"/>
      <c r="BM95" s="248"/>
      <c r="BN95" s="248"/>
      <c r="BO95" s="248"/>
      <c r="BP95" s="248"/>
      <c r="BQ95" s="245">
        <v>89</v>
      </c>
      <c r="BR95" s="25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229"/>
    </row>
    <row r="96" spans="1:131" s="230" customFormat="1" ht="26.25" hidden="1" customHeight="1">
      <c r="A96" s="253"/>
      <c r="B96" s="254"/>
      <c r="C96" s="254"/>
      <c r="D96" s="254"/>
      <c r="E96" s="254"/>
      <c r="F96" s="254"/>
      <c r="G96" s="254"/>
      <c r="H96" s="254"/>
      <c r="I96" s="254"/>
      <c r="J96" s="254"/>
      <c r="K96" s="254"/>
      <c r="L96" s="254"/>
      <c r="M96" s="254"/>
      <c r="N96" s="254"/>
      <c r="O96" s="254"/>
      <c r="P96" s="254"/>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6"/>
      <c r="BA96" s="256"/>
      <c r="BB96" s="256"/>
      <c r="BC96" s="256"/>
      <c r="BD96" s="256"/>
      <c r="BE96" s="248"/>
      <c r="BF96" s="248"/>
      <c r="BG96" s="248"/>
      <c r="BH96" s="248"/>
      <c r="BI96" s="248"/>
      <c r="BJ96" s="248"/>
      <c r="BK96" s="248"/>
      <c r="BL96" s="248"/>
      <c r="BM96" s="248"/>
      <c r="BN96" s="248"/>
      <c r="BO96" s="248"/>
      <c r="BP96" s="248"/>
      <c r="BQ96" s="245">
        <v>90</v>
      </c>
      <c r="BR96" s="25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229"/>
    </row>
    <row r="97" spans="1:131" s="230" customFormat="1" ht="26.25" hidden="1" customHeight="1">
      <c r="A97" s="253"/>
      <c r="B97" s="254"/>
      <c r="C97" s="254"/>
      <c r="D97" s="254"/>
      <c r="E97" s="254"/>
      <c r="F97" s="254"/>
      <c r="G97" s="254"/>
      <c r="H97" s="254"/>
      <c r="I97" s="254"/>
      <c r="J97" s="254"/>
      <c r="K97" s="254"/>
      <c r="L97" s="254"/>
      <c r="M97" s="254"/>
      <c r="N97" s="254"/>
      <c r="O97" s="254"/>
      <c r="P97" s="254"/>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6"/>
      <c r="BA97" s="256"/>
      <c r="BB97" s="256"/>
      <c r="BC97" s="256"/>
      <c r="BD97" s="256"/>
      <c r="BE97" s="248"/>
      <c r="BF97" s="248"/>
      <c r="BG97" s="248"/>
      <c r="BH97" s="248"/>
      <c r="BI97" s="248"/>
      <c r="BJ97" s="248"/>
      <c r="BK97" s="248"/>
      <c r="BL97" s="248"/>
      <c r="BM97" s="248"/>
      <c r="BN97" s="248"/>
      <c r="BO97" s="248"/>
      <c r="BP97" s="248"/>
      <c r="BQ97" s="245">
        <v>91</v>
      </c>
      <c r="BR97" s="25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229"/>
    </row>
    <row r="98" spans="1:131" s="230" customFormat="1" ht="26.25" hidden="1" customHeight="1">
      <c r="A98" s="253"/>
      <c r="B98" s="254"/>
      <c r="C98" s="254"/>
      <c r="D98" s="254"/>
      <c r="E98" s="254"/>
      <c r="F98" s="254"/>
      <c r="G98" s="254"/>
      <c r="H98" s="254"/>
      <c r="I98" s="254"/>
      <c r="J98" s="254"/>
      <c r="K98" s="254"/>
      <c r="L98" s="254"/>
      <c r="M98" s="254"/>
      <c r="N98" s="254"/>
      <c r="O98" s="254"/>
      <c r="P98" s="254"/>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6"/>
      <c r="BA98" s="256"/>
      <c r="BB98" s="256"/>
      <c r="BC98" s="256"/>
      <c r="BD98" s="256"/>
      <c r="BE98" s="248"/>
      <c r="BF98" s="248"/>
      <c r="BG98" s="248"/>
      <c r="BH98" s="248"/>
      <c r="BI98" s="248"/>
      <c r="BJ98" s="248"/>
      <c r="BK98" s="248"/>
      <c r="BL98" s="248"/>
      <c r="BM98" s="248"/>
      <c r="BN98" s="248"/>
      <c r="BO98" s="248"/>
      <c r="BP98" s="248"/>
      <c r="BQ98" s="245">
        <v>92</v>
      </c>
      <c r="BR98" s="25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229"/>
    </row>
    <row r="99" spans="1:131" s="230" customFormat="1" ht="26.25" hidden="1" customHeight="1">
      <c r="A99" s="253"/>
      <c r="B99" s="254"/>
      <c r="C99" s="254"/>
      <c r="D99" s="254"/>
      <c r="E99" s="254"/>
      <c r="F99" s="254"/>
      <c r="G99" s="254"/>
      <c r="H99" s="254"/>
      <c r="I99" s="254"/>
      <c r="J99" s="254"/>
      <c r="K99" s="254"/>
      <c r="L99" s="254"/>
      <c r="M99" s="254"/>
      <c r="N99" s="254"/>
      <c r="O99" s="254"/>
      <c r="P99" s="254"/>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6"/>
      <c r="BA99" s="256"/>
      <c r="BB99" s="256"/>
      <c r="BC99" s="256"/>
      <c r="BD99" s="256"/>
      <c r="BE99" s="248"/>
      <c r="BF99" s="248"/>
      <c r="BG99" s="248"/>
      <c r="BH99" s="248"/>
      <c r="BI99" s="248"/>
      <c r="BJ99" s="248"/>
      <c r="BK99" s="248"/>
      <c r="BL99" s="248"/>
      <c r="BM99" s="248"/>
      <c r="BN99" s="248"/>
      <c r="BO99" s="248"/>
      <c r="BP99" s="248"/>
      <c r="BQ99" s="245">
        <v>93</v>
      </c>
      <c r="BR99" s="25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229"/>
    </row>
    <row r="100" spans="1:131" s="230" customFormat="1" ht="26.25" hidden="1" customHeight="1">
      <c r="A100" s="253"/>
      <c r="B100" s="254"/>
      <c r="C100" s="254"/>
      <c r="D100" s="254"/>
      <c r="E100" s="254"/>
      <c r="F100" s="254"/>
      <c r="G100" s="254"/>
      <c r="H100" s="254"/>
      <c r="I100" s="254"/>
      <c r="J100" s="254"/>
      <c r="K100" s="254"/>
      <c r="L100" s="254"/>
      <c r="M100" s="254"/>
      <c r="N100" s="254"/>
      <c r="O100" s="254"/>
      <c r="P100" s="254"/>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6"/>
      <c r="BA100" s="256"/>
      <c r="BB100" s="256"/>
      <c r="BC100" s="256"/>
      <c r="BD100" s="256"/>
      <c r="BE100" s="248"/>
      <c r="BF100" s="248"/>
      <c r="BG100" s="248"/>
      <c r="BH100" s="248"/>
      <c r="BI100" s="248"/>
      <c r="BJ100" s="248"/>
      <c r="BK100" s="248"/>
      <c r="BL100" s="248"/>
      <c r="BM100" s="248"/>
      <c r="BN100" s="248"/>
      <c r="BO100" s="248"/>
      <c r="BP100" s="248"/>
      <c r="BQ100" s="245">
        <v>94</v>
      </c>
      <c r="BR100" s="25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229"/>
    </row>
    <row r="101" spans="1:131" s="230" customFormat="1" ht="26.25" hidden="1" customHeight="1">
      <c r="A101" s="253"/>
      <c r="B101" s="254"/>
      <c r="C101" s="254"/>
      <c r="D101" s="254"/>
      <c r="E101" s="254"/>
      <c r="F101" s="254"/>
      <c r="G101" s="254"/>
      <c r="H101" s="254"/>
      <c r="I101" s="254"/>
      <c r="J101" s="254"/>
      <c r="K101" s="254"/>
      <c r="L101" s="254"/>
      <c r="M101" s="254"/>
      <c r="N101" s="254"/>
      <c r="O101" s="254"/>
      <c r="P101" s="254"/>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6"/>
      <c r="BA101" s="256"/>
      <c r="BB101" s="256"/>
      <c r="BC101" s="256"/>
      <c r="BD101" s="256"/>
      <c r="BE101" s="248"/>
      <c r="BF101" s="248"/>
      <c r="BG101" s="248"/>
      <c r="BH101" s="248"/>
      <c r="BI101" s="248"/>
      <c r="BJ101" s="248"/>
      <c r="BK101" s="248"/>
      <c r="BL101" s="248"/>
      <c r="BM101" s="248"/>
      <c r="BN101" s="248"/>
      <c r="BO101" s="248"/>
      <c r="BP101" s="248"/>
      <c r="BQ101" s="245">
        <v>95</v>
      </c>
      <c r="BR101" s="25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229"/>
    </row>
    <row r="102" spans="1:131" s="230" customFormat="1" ht="26.25" customHeight="1" thickBot="1">
      <c r="A102" s="253"/>
      <c r="B102" s="254"/>
      <c r="C102" s="254"/>
      <c r="D102" s="254"/>
      <c r="E102" s="254"/>
      <c r="F102" s="254"/>
      <c r="G102" s="254"/>
      <c r="H102" s="254"/>
      <c r="I102" s="254"/>
      <c r="J102" s="254"/>
      <c r="K102" s="254"/>
      <c r="L102" s="254"/>
      <c r="M102" s="254"/>
      <c r="N102" s="254"/>
      <c r="O102" s="254"/>
      <c r="P102" s="254"/>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6"/>
      <c r="BA102" s="256"/>
      <c r="BB102" s="256"/>
      <c r="BC102" s="256"/>
      <c r="BD102" s="256"/>
      <c r="BE102" s="248"/>
      <c r="BF102" s="248"/>
      <c r="BG102" s="248"/>
      <c r="BH102" s="248"/>
      <c r="BI102" s="248"/>
      <c r="BJ102" s="248"/>
      <c r="BK102" s="248"/>
      <c r="BL102" s="248"/>
      <c r="BM102" s="248"/>
      <c r="BN102" s="248"/>
      <c r="BO102" s="248"/>
      <c r="BP102" s="248"/>
      <c r="BQ102" s="247" t="s">
        <v>382</v>
      </c>
      <c r="BR102" s="815" t="s">
        <v>414</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661</v>
      </c>
      <c r="CS102" s="875"/>
      <c r="CT102" s="875"/>
      <c r="CU102" s="875"/>
      <c r="CV102" s="918"/>
      <c r="CW102" s="917">
        <v>2797</v>
      </c>
      <c r="CX102" s="875"/>
      <c r="CY102" s="875"/>
      <c r="CZ102" s="875"/>
      <c r="DA102" s="918"/>
      <c r="DB102" s="917" t="s">
        <v>570</v>
      </c>
      <c r="DC102" s="875"/>
      <c r="DD102" s="875"/>
      <c r="DE102" s="875"/>
      <c r="DF102" s="918"/>
      <c r="DG102" s="917" t="s">
        <v>570</v>
      </c>
      <c r="DH102" s="875"/>
      <c r="DI102" s="875"/>
      <c r="DJ102" s="875"/>
      <c r="DK102" s="918"/>
      <c r="DL102" s="917" t="s">
        <v>570</v>
      </c>
      <c r="DM102" s="875"/>
      <c r="DN102" s="875"/>
      <c r="DO102" s="875"/>
      <c r="DP102" s="918"/>
      <c r="DQ102" s="917" t="s">
        <v>570</v>
      </c>
      <c r="DR102" s="875"/>
      <c r="DS102" s="875"/>
      <c r="DT102" s="875"/>
      <c r="DU102" s="918"/>
      <c r="DV102" s="941"/>
      <c r="DW102" s="942"/>
      <c r="DX102" s="942"/>
      <c r="DY102" s="942"/>
      <c r="DZ102" s="943"/>
      <c r="EA102" s="229"/>
    </row>
    <row r="103" spans="1:131" s="230" customFormat="1" ht="26.25" customHeight="1">
      <c r="A103" s="253"/>
      <c r="B103" s="254"/>
      <c r="C103" s="254"/>
      <c r="D103" s="254"/>
      <c r="E103" s="254"/>
      <c r="F103" s="254"/>
      <c r="G103" s="254"/>
      <c r="H103" s="254"/>
      <c r="I103" s="254"/>
      <c r="J103" s="254"/>
      <c r="K103" s="254"/>
      <c r="L103" s="254"/>
      <c r="M103" s="254"/>
      <c r="N103" s="254"/>
      <c r="O103" s="254"/>
      <c r="P103" s="254"/>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6"/>
      <c r="BA103" s="256"/>
      <c r="BB103" s="256"/>
      <c r="BC103" s="256"/>
      <c r="BD103" s="256"/>
      <c r="BE103" s="248"/>
      <c r="BF103" s="248"/>
      <c r="BG103" s="248"/>
      <c r="BH103" s="248"/>
      <c r="BI103" s="248"/>
      <c r="BJ103" s="248"/>
      <c r="BK103" s="248"/>
      <c r="BL103" s="248"/>
      <c r="BM103" s="248"/>
      <c r="BN103" s="248"/>
      <c r="BO103" s="248"/>
      <c r="BP103" s="248"/>
      <c r="BQ103" s="944" t="s">
        <v>415</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9"/>
    </row>
    <row r="104" spans="1:131" s="230" customFormat="1" ht="26.25" customHeight="1">
      <c r="A104" s="253"/>
      <c r="B104" s="254"/>
      <c r="C104" s="254"/>
      <c r="D104" s="254"/>
      <c r="E104" s="254"/>
      <c r="F104" s="254"/>
      <c r="G104" s="254"/>
      <c r="H104" s="254"/>
      <c r="I104" s="254"/>
      <c r="J104" s="254"/>
      <c r="K104" s="254"/>
      <c r="L104" s="254"/>
      <c r="M104" s="254"/>
      <c r="N104" s="254"/>
      <c r="O104" s="254"/>
      <c r="P104" s="254"/>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6"/>
      <c r="BA104" s="256"/>
      <c r="BB104" s="256"/>
      <c r="BC104" s="256"/>
      <c r="BD104" s="256"/>
      <c r="BE104" s="248"/>
      <c r="BF104" s="248"/>
      <c r="BG104" s="248"/>
      <c r="BH104" s="248"/>
      <c r="BI104" s="248"/>
      <c r="BJ104" s="248"/>
      <c r="BK104" s="248"/>
      <c r="BL104" s="248"/>
      <c r="BM104" s="248"/>
      <c r="BN104" s="248"/>
      <c r="BO104" s="248"/>
      <c r="BP104" s="248"/>
      <c r="BQ104" s="945" t="s">
        <v>416</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9"/>
    </row>
    <row r="105" spans="1:131" s="230" customFormat="1" ht="11.25" customHeight="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248"/>
      <c r="BA105" s="248"/>
      <c r="BB105" s="248"/>
      <c r="BC105" s="248"/>
      <c r="BD105" s="248"/>
      <c r="BE105" s="248"/>
      <c r="BF105" s="248"/>
      <c r="BG105" s="248"/>
      <c r="BH105" s="248"/>
      <c r="BI105" s="248"/>
      <c r="BJ105" s="248"/>
      <c r="BK105" s="248"/>
      <c r="BL105" s="248"/>
      <c r="BM105" s="248"/>
      <c r="BN105" s="248"/>
      <c r="BO105" s="248"/>
      <c r="BP105" s="248"/>
      <c r="BQ105" s="251"/>
      <c r="BR105" s="251"/>
      <c r="BS105" s="251"/>
      <c r="BT105" s="251"/>
      <c r="BU105" s="251"/>
      <c r="BV105" s="251"/>
      <c r="BW105" s="251"/>
      <c r="BX105" s="251"/>
      <c r="BY105" s="251"/>
      <c r="BZ105" s="251"/>
      <c r="CA105" s="251"/>
      <c r="CB105" s="251"/>
      <c r="CC105" s="251"/>
      <c r="CD105" s="251"/>
      <c r="CE105" s="251"/>
      <c r="CF105" s="251"/>
      <c r="CG105" s="251"/>
      <c r="CH105" s="251"/>
      <c r="CI105" s="251"/>
      <c r="CJ105" s="251"/>
      <c r="CK105" s="251"/>
      <c r="CL105" s="251"/>
      <c r="CM105" s="251"/>
      <c r="CN105" s="251"/>
      <c r="CO105" s="251"/>
      <c r="CP105" s="251"/>
      <c r="CQ105" s="251"/>
      <c r="CR105" s="251"/>
      <c r="CS105" s="251"/>
      <c r="CT105" s="251"/>
      <c r="CU105" s="251"/>
      <c r="CV105" s="251"/>
      <c r="CW105" s="251"/>
      <c r="CX105" s="251"/>
      <c r="CY105" s="251"/>
      <c r="CZ105" s="251"/>
      <c r="DA105" s="251"/>
      <c r="DB105" s="251"/>
      <c r="DC105" s="251"/>
      <c r="DD105" s="251"/>
      <c r="DE105" s="251"/>
      <c r="DF105" s="251"/>
      <c r="DG105" s="251"/>
      <c r="DH105" s="251"/>
      <c r="DI105" s="251"/>
      <c r="DJ105" s="251"/>
      <c r="DK105" s="251"/>
      <c r="DL105" s="251"/>
      <c r="DM105" s="251"/>
      <c r="DN105" s="251"/>
      <c r="DO105" s="251"/>
      <c r="DP105" s="251"/>
      <c r="DQ105" s="251"/>
      <c r="DR105" s="251"/>
      <c r="DS105" s="251"/>
      <c r="DT105" s="251"/>
      <c r="DU105" s="251"/>
      <c r="DV105" s="251"/>
      <c r="DW105" s="251"/>
      <c r="DX105" s="251"/>
      <c r="DY105" s="251"/>
      <c r="DZ105" s="251"/>
      <c r="EA105" s="229"/>
    </row>
    <row r="106" spans="1:131" s="230" customFormat="1" ht="11.25" customHeight="1">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1"/>
      <c r="BR106" s="251"/>
      <c r="BS106" s="251"/>
      <c r="BT106" s="251"/>
      <c r="BU106" s="251"/>
      <c r="BV106" s="251"/>
      <c r="BW106" s="251"/>
      <c r="BX106" s="251"/>
      <c r="BY106" s="251"/>
      <c r="BZ106" s="251"/>
      <c r="CA106" s="251"/>
      <c r="CB106" s="251"/>
      <c r="CC106" s="251"/>
      <c r="CD106" s="251"/>
      <c r="CE106" s="251"/>
      <c r="CF106" s="251"/>
      <c r="CG106" s="251"/>
      <c r="CH106" s="251"/>
      <c r="CI106" s="251"/>
      <c r="CJ106" s="251"/>
      <c r="CK106" s="251"/>
      <c r="CL106" s="251"/>
      <c r="CM106" s="251"/>
      <c r="CN106" s="251"/>
      <c r="CO106" s="251"/>
      <c r="CP106" s="251"/>
      <c r="CQ106" s="251"/>
      <c r="CR106" s="251"/>
      <c r="CS106" s="251"/>
      <c r="CT106" s="251"/>
      <c r="CU106" s="251"/>
      <c r="CV106" s="251"/>
      <c r="CW106" s="251"/>
      <c r="CX106" s="251"/>
      <c r="CY106" s="251"/>
      <c r="CZ106" s="251"/>
      <c r="DA106" s="251"/>
      <c r="DB106" s="251"/>
      <c r="DC106" s="251"/>
      <c r="DD106" s="251"/>
      <c r="DE106" s="251"/>
      <c r="DF106" s="251"/>
      <c r="DG106" s="251"/>
      <c r="DH106" s="251"/>
      <c r="DI106" s="251"/>
      <c r="DJ106" s="251"/>
      <c r="DK106" s="251"/>
      <c r="DL106" s="251"/>
      <c r="DM106" s="251"/>
      <c r="DN106" s="251"/>
      <c r="DO106" s="251"/>
      <c r="DP106" s="251"/>
      <c r="DQ106" s="251"/>
      <c r="DR106" s="251"/>
      <c r="DS106" s="251"/>
      <c r="DT106" s="251"/>
      <c r="DU106" s="251"/>
      <c r="DV106" s="251"/>
      <c r="DW106" s="251"/>
      <c r="DX106" s="251"/>
      <c r="DY106" s="251"/>
      <c r="DZ106" s="251"/>
      <c r="EA106" s="229"/>
    </row>
    <row r="107" spans="1:131" s="229" customFormat="1" ht="26.25" customHeight="1" thickBot="1">
      <c r="A107" s="258" t="s">
        <v>417</v>
      </c>
      <c r="B107" s="259"/>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8" t="s">
        <v>418</v>
      </c>
      <c r="AV107" s="259"/>
      <c r="AW107" s="259"/>
      <c r="AX107" s="259"/>
      <c r="AY107" s="259"/>
      <c r="AZ107" s="259"/>
      <c r="BA107" s="259"/>
      <c r="BB107" s="259"/>
      <c r="BC107" s="259"/>
      <c r="BD107" s="259"/>
      <c r="BE107" s="259"/>
      <c r="BF107" s="259"/>
      <c r="BG107" s="259"/>
      <c r="BH107" s="259"/>
      <c r="BI107" s="259"/>
      <c r="BJ107" s="259"/>
      <c r="BK107" s="259"/>
      <c r="BL107" s="259"/>
      <c r="BM107" s="259"/>
      <c r="BN107" s="259"/>
      <c r="BO107" s="259"/>
      <c r="BP107" s="259"/>
      <c r="BQ107" s="259"/>
      <c r="BR107" s="259"/>
      <c r="BS107" s="259"/>
      <c r="BT107" s="259"/>
      <c r="BU107" s="259"/>
      <c r="BV107" s="259"/>
      <c r="BW107" s="259"/>
      <c r="BX107" s="259"/>
      <c r="BY107" s="259"/>
      <c r="BZ107" s="259"/>
      <c r="CA107" s="259"/>
      <c r="CB107" s="259"/>
      <c r="CC107" s="259"/>
      <c r="CD107" s="259"/>
      <c r="CE107" s="259"/>
      <c r="CF107" s="259"/>
      <c r="CG107" s="259"/>
      <c r="CH107" s="259"/>
      <c r="CI107" s="259"/>
      <c r="CJ107" s="259"/>
      <c r="CK107" s="259"/>
      <c r="CL107" s="259"/>
      <c r="CM107" s="259"/>
      <c r="CN107" s="259"/>
      <c r="CO107" s="259"/>
      <c r="CP107" s="259"/>
      <c r="CQ107" s="259"/>
      <c r="CR107" s="259"/>
      <c r="CS107" s="259"/>
      <c r="CT107" s="259"/>
      <c r="CU107" s="259"/>
      <c r="CV107" s="259"/>
      <c r="CW107" s="259"/>
      <c r="CX107" s="259"/>
      <c r="CY107" s="259"/>
      <c r="CZ107" s="259"/>
      <c r="DA107" s="259"/>
      <c r="DB107" s="259"/>
      <c r="DC107" s="259"/>
      <c r="DD107" s="259"/>
      <c r="DE107" s="259"/>
      <c r="DF107" s="259"/>
      <c r="DG107" s="259"/>
      <c r="DH107" s="259"/>
      <c r="DI107" s="259"/>
      <c r="DJ107" s="259"/>
      <c r="DK107" s="259"/>
      <c r="DL107" s="259"/>
      <c r="DM107" s="259"/>
      <c r="DN107" s="259"/>
      <c r="DO107" s="259"/>
      <c r="DP107" s="259"/>
      <c r="DQ107" s="259"/>
      <c r="DR107" s="259"/>
      <c r="DS107" s="259"/>
      <c r="DT107" s="259"/>
      <c r="DU107" s="259"/>
      <c r="DV107" s="259"/>
      <c r="DW107" s="259"/>
      <c r="DX107" s="259"/>
      <c r="DY107" s="259"/>
      <c r="DZ107" s="259"/>
    </row>
    <row r="108" spans="1:131" s="229" customFormat="1" ht="26.25" customHeight="1">
      <c r="A108" s="946" t="s">
        <v>419</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420</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9" customFormat="1" ht="26.25" customHeight="1">
      <c r="A109" s="939" t="s">
        <v>421</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422</v>
      </c>
      <c r="AB109" s="920"/>
      <c r="AC109" s="920"/>
      <c r="AD109" s="920"/>
      <c r="AE109" s="921"/>
      <c r="AF109" s="919" t="s">
        <v>301</v>
      </c>
      <c r="AG109" s="920"/>
      <c r="AH109" s="920"/>
      <c r="AI109" s="920"/>
      <c r="AJ109" s="921"/>
      <c r="AK109" s="919" t="s">
        <v>300</v>
      </c>
      <c r="AL109" s="920"/>
      <c r="AM109" s="920"/>
      <c r="AN109" s="920"/>
      <c r="AO109" s="921"/>
      <c r="AP109" s="919" t="s">
        <v>423</v>
      </c>
      <c r="AQ109" s="920"/>
      <c r="AR109" s="920"/>
      <c r="AS109" s="920"/>
      <c r="AT109" s="922"/>
      <c r="AU109" s="939" t="s">
        <v>421</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422</v>
      </c>
      <c r="BR109" s="920"/>
      <c r="BS109" s="920"/>
      <c r="BT109" s="920"/>
      <c r="BU109" s="921"/>
      <c r="BV109" s="919" t="s">
        <v>301</v>
      </c>
      <c r="BW109" s="920"/>
      <c r="BX109" s="920"/>
      <c r="BY109" s="920"/>
      <c r="BZ109" s="921"/>
      <c r="CA109" s="919" t="s">
        <v>300</v>
      </c>
      <c r="CB109" s="920"/>
      <c r="CC109" s="920"/>
      <c r="CD109" s="920"/>
      <c r="CE109" s="921"/>
      <c r="CF109" s="940" t="s">
        <v>423</v>
      </c>
      <c r="CG109" s="940"/>
      <c r="CH109" s="940"/>
      <c r="CI109" s="940"/>
      <c r="CJ109" s="940"/>
      <c r="CK109" s="919" t="s">
        <v>424</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422</v>
      </c>
      <c r="DH109" s="920"/>
      <c r="DI109" s="920"/>
      <c r="DJ109" s="920"/>
      <c r="DK109" s="921"/>
      <c r="DL109" s="919" t="s">
        <v>301</v>
      </c>
      <c r="DM109" s="920"/>
      <c r="DN109" s="920"/>
      <c r="DO109" s="920"/>
      <c r="DP109" s="921"/>
      <c r="DQ109" s="919" t="s">
        <v>300</v>
      </c>
      <c r="DR109" s="920"/>
      <c r="DS109" s="920"/>
      <c r="DT109" s="920"/>
      <c r="DU109" s="921"/>
      <c r="DV109" s="919" t="s">
        <v>423</v>
      </c>
      <c r="DW109" s="920"/>
      <c r="DX109" s="920"/>
      <c r="DY109" s="920"/>
      <c r="DZ109" s="922"/>
    </row>
    <row r="110" spans="1:131" s="229" customFormat="1" ht="26.25" customHeight="1">
      <c r="A110" s="923" t="s">
        <v>425</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1177072</v>
      </c>
      <c r="AB110" s="927"/>
      <c r="AC110" s="927"/>
      <c r="AD110" s="927"/>
      <c r="AE110" s="928"/>
      <c r="AF110" s="929">
        <v>1189630</v>
      </c>
      <c r="AG110" s="927"/>
      <c r="AH110" s="927"/>
      <c r="AI110" s="927"/>
      <c r="AJ110" s="928"/>
      <c r="AK110" s="929">
        <v>1406355</v>
      </c>
      <c r="AL110" s="927"/>
      <c r="AM110" s="927"/>
      <c r="AN110" s="927"/>
      <c r="AO110" s="928"/>
      <c r="AP110" s="930">
        <v>31.8</v>
      </c>
      <c r="AQ110" s="931"/>
      <c r="AR110" s="931"/>
      <c r="AS110" s="931"/>
      <c r="AT110" s="932"/>
      <c r="AU110" s="933" t="s">
        <v>66</v>
      </c>
      <c r="AV110" s="934"/>
      <c r="AW110" s="934"/>
      <c r="AX110" s="934"/>
      <c r="AY110" s="934"/>
      <c r="AZ110" s="975" t="s">
        <v>426</v>
      </c>
      <c r="BA110" s="924"/>
      <c r="BB110" s="924"/>
      <c r="BC110" s="924"/>
      <c r="BD110" s="924"/>
      <c r="BE110" s="924"/>
      <c r="BF110" s="924"/>
      <c r="BG110" s="924"/>
      <c r="BH110" s="924"/>
      <c r="BI110" s="924"/>
      <c r="BJ110" s="924"/>
      <c r="BK110" s="924"/>
      <c r="BL110" s="924"/>
      <c r="BM110" s="924"/>
      <c r="BN110" s="924"/>
      <c r="BO110" s="924"/>
      <c r="BP110" s="925"/>
      <c r="BQ110" s="961">
        <v>13421932</v>
      </c>
      <c r="BR110" s="962"/>
      <c r="BS110" s="962"/>
      <c r="BT110" s="962"/>
      <c r="BU110" s="962"/>
      <c r="BV110" s="962">
        <v>14156269</v>
      </c>
      <c r="BW110" s="962"/>
      <c r="BX110" s="962"/>
      <c r="BY110" s="962"/>
      <c r="BZ110" s="962"/>
      <c r="CA110" s="962">
        <v>16193350</v>
      </c>
      <c r="CB110" s="962"/>
      <c r="CC110" s="962"/>
      <c r="CD110" s="962"/>
      <c r="CE110" s="962"/>
      <c r="CF110" s="976">
        <v>365.9</v>
      </c>
      <c r="CG110" s="977"/>
      <c r="CH110" s="977"/>
      <c r="CI110" s="977"/>
      <c r="CJ110" s="977"/>
      <c r="CK110" s="978" t="s">
        <v>427</v>
      </c>
      <c r="CL110" s="979"/>
      <c r="CM110" s="958" t="s">
        <v>428</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429</v>
      </c>
      <c r="DH110" s="962"/>
      <c r="DI110" s="962"/>
      <c r="DJ110" s="962"/>
      <c r="DK110" s="962"/>
      <c r="DL110" s="962" t="s">
        <v>430</v>
      </c>
      <c r="DM110" s="962"/>
      <c r="DN110" s="962"/>
      <c r="DO110" s="962"/>
      <c r="DP110" s="962"/>
      <c r="DQ110" s="962">
        <v>161849</v>
      </c>
      <c r="DR110" s="962"/>
      <c r="DS110" s="962"/>
      <c r="DT110" s="962"/>
      <c r="DU110" s="962"/>
      <c r="DV110" s="963">
        <v>3.7</v>
      </c>
      <c r="DW110" s="963"/>
      <c r="DX110" s="963"/>
      <c r="DY110" s="963"/>
      <c r="DZ110" s="964"/>
    </row>
    <row r="111" spans="1:131" s="229" customFormat="1" ht="26.25" customHeight="1">
      <c r="A111" s="965" t="s">
        <v>431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429</v>
      </c>
      <c r="AB111" s="969"/>
      <c r="AC111" s="969"/>
      <c r="AD111" s="969"/>
      <c r="AE111" s="970"/>
      <c r="AF111" s="971" t="s">
        <v>429</v>
      </c>
      <c r="AG111" s="969"/>
      <c r="AH111" s="969"/>
      <c r="AI111" s="969"/>
      <c r="AJ111" s="970"/>
      <c r="AK111" s="971" t="s">
        <v>429</v>
      </c>
      <c r="AL111" s="969"/>
      <c r="AM111" s="969"/>
      <c r="AN111" s="969"/>
      <c r="AO111" s="970"/>
      <c r="AP111" s="972" t="s">
        <v>429</v>
      </c>
      <c r="AQ111" s="973"/>
      <c r="AR111" s="973"/>
      <c r="AS111" s="973"/>
      <c r="AT111" s="974"/>
      <c r="AU111" s="935"/>
      <c r="AV111" s="936"/>
      <c r="AW111" s="936"/>
      <c r="AX111" s="936"/>
      <c r="AY111" s="936"/>
      <c r="AZ111" s="984" t="s">
        <v>432</v>
      </c>
      <c r="BA111" s="985"/>
      <c r="BB111" s="985"/>
      <c r="BC111" s="985"/>
      <c r="BD111" s="985"/>
      <c r="BE111" s="985"/>
      <c r="BF111" s="985"/>
      <c r="BG111" s="985"/>
      <c r="BH111" s="985"/>
      <c r="BI111" s="985"/>
      <c r="BJ111" s="985"/>
      <c r="BK111" s="985"/>
      <c r="BL111" s="985"/>
      <c r="BM111" s="985"/>
      <c r="BN111" s="985"/>
      <c r="BO111" s="985"/>
      <c r="BP111" s="986"/>
      <c r="BQ111" s="954">
        <v>185486</v>
      </c>
      <c r="BR111" s="955"/>
      <c r="BS111" s="955"/>
      <c r="BT111" s="955"/>
      <c r="BU111" s="955"/>
      <c r="BV111" s="955">
        <v>166842</v>
      </c>
      <c r="BW111" s="955"/>
      <c r="BX111" s="955"/>
      <c r="BY111" s="955"/>
      <c r="BZ111" s="955"/>
      <c r="CA111" s="955">
        <v>310084</v>
      </c>
      <c r="CB111" s="955"/>
      <c r="CC111" s="955"/>
      <c r="CD111" s="955"/>
      <c r="CE111" s="955"/>
      <c r="CF111" s="949">
        <v>7</v>
      </c>
      <c r="CG111" s="950"/>
      <c r="CH111" s="950"/>
      <c r="CI111" s="950"/>
      <c r="CJ111" s="950"/>
      <c r="CK111" s="980"/>
      <c r="CL111" s="981"/>
      <c r="CM111" s="951" t="s">
        <v>433</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434</v>
      </c>
      <c r="DH111" s="955"/>
      <c r="DI111" s="955"/>
      <c r="DJ111" s="955"/>
      <c r="DK111" s="955"/>
      <c r="DL111" s="955" t="s">
        <v>434</v>
      </c>
      <c r="DM111" s="955"/>
      <c r="DN111" s="955"/>
      <c r="DO111" s="955"/>
      <c r="DP111" s="955"/>
      <c r="DQ111" s="955" t="s">
        <v>434</v>
      </c>
      <c r="DR111" s="955"/>
      <c r="DS111" s="955"/>
      <c r="DT111" s="955"/>
      <c r="DU111" s="955"/>
      <c r="DV111" s="956" t="s">
        <v>434</v>
      </c>
      <c r="DW111" s="956"/>
      <c r="DX111" s="956"/>
      <c r="DY111" s="956"/>
      <c r="DZ111" s="957"/>
    </row>
    <row r="112" spans="1:131" s="229" customFormat="1" ht="26.25" customHeight="1">
      <c r="A112" s="987" t="s">
        <v>435</v>
      </c>
      <c r="B112" s="988"/>
      <c r="C112" s="985" t="s">
        <v>436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121</v>
      </c>
      <c r="AB112" s="994"/>
      <c r="AC112" s="994"/>
      <c r="AD112" s="994"/>
      <c r="AE112" s="995"/>
      <c r="AF112" s="996" t="s">
        <v>434</v>
      </c>
      <c r="AG112" s="994"/>
      <c r="AH112" s="994"/>
      <c r="AI112" s="994"/>
      <c r="AJ112" s="995"/>
      <c r="AK112" s="996" t="s">
        <v>121</v>
      </c>
      <c r="AL112" s="994"/>
      <c r="AM112" s="994"/>
      <c r="AN112" s="994"/>
      <c r="AO112" s="995"/>
      <c r="AP112" s="997" t="s">
        <v>434</v>
      </c>
      <c r="AQ112" s="998"/>
      <c r="AR112" s="998"/>
      <c r="AS112" s="998"/>
      <c r="AT112" s="999"/>
      <c r="AU112" s="935"/>
      <c r="AV112" s="936"/>
      <c r="AW112" s="936"/>
      <c r="AX112" s="936"/>
      <c r="AY112" s="936"/>
      <c r="AZ112" s="984" t="s">
        <v>437</v>
      </c>
      <c r="BA112" s="985"/>
      <c r="BB112" s="985"/>
      <c r="BC112" s="985"/>
      <c r="BD112" s="985"/>
      <c r="BE112" s="985"/>
      <c r="BF112" s="985"/>
      <c r="BG112" s="985"/>
      <c r="BH112" s="985"/>
      <c r="BI112" s="985"/>
      <c r="BJ112" s="985"/>
      <c r="BK112" s="985"/>
      <c r="BL112" s="985"/>
      <c r="BM112" s="985"/>
      <c r="BN112" s="985"/>
      <c r="BO112" s="985"/>
      <c r="BP112" s="986"/>
      <c r="BQ112" s="954">
        <v>1892220</v>
      </c>
      <c r="BR112" s="955"/>
      <c r="BS112" s="955"/>
      <c r="BT112" s="955"/>
      <c r="BU112" s="955"/>
      <c r="BV112" s="955">
        <v>1784289</v>
      </c>
      <c r="BW112" s="955"/>
      <c r="BX112" s="955"/>
      <c r="BY112" s="955"/>
      <c r="BZ112" s="955"/>
      <c r="CA112" s="955">
        <v>1592394</v>
      </c>
      <c r="CB112" s="955"/>
      <c r="CC112" s="955"/>
      <c r="CD112" s="955"/>
      <c r="CE112" s="955"/>
      <c r="CF112" s="949">
        <v>36</v>
      </c>
      <c r="CG112" s="950"/>
      <c r="CH112" s="950"/>
      <c r="CI112" s="950"/>
      <c r="CJ112" s="950"/>
      <c r="CK112" s="980"/>
      <c r="CL112" s="981"/>
      <c r="CM112" s="951" t="s">
        <v>438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121</v>
      </c>
      <c r="DH112" s="955"/>
      <c r="DI112" s="955"/>
      <c r="DJ112" s="955"/>
      <c r="DK112" s="955"/>
      <c r="DL112" s="955" t="s">
        <v>434</v>
      </c>
      <c r="DM112" s="955"/>
      <c r="DN112" s="955"/>
      <c r="DO112" s="955"/>
      <c r="DP112" s="955"/>
      <c r="DQ112" s="955" t="s">
        <v>439</v>
      </c>
      <c r="DR112" s="955"/>
      <c r="DS112" s="955"/>
      <c r="DT112" s="955"/>
      <c r="DU112" s="955"/>
      <c r="DV112" s="956" t="s">
        <v>434</v>
      </c>
      <c r="DW112" s="956"/>
      <c r="DX112" s="956"/>
      <c r="DY112" s="956"/>
      <c r="DZ112" s="957"/>
    </row>
    <row r="113" spans="1:130" s="229" customFormat="1" ht="26.25" customHeight="1">
      <c r="A113" s="989"/>
      <c r="B113" s="990"/>
      <c r="C113" s="985" t="s">
        <v>440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187081</v>
      </c>
      <c r="AB113" s="969"/>
      <c r="AC113" s="969"/>
      <c r="AD113" s="969"/>
      <c r="AE113" s="970"/>
      <c r="AF113" s="971">
        <v>211477</v>
      </c>
      <c r="AG113" s="969"/>
      <c r="AH113" s="969"/>
      <c r="AI113" s="969"/>
      <c r="AJ113" s="970"/>
      <c r="AK113" s="971">
        <v>195448</v>
      </c>
      <c r="AL113" s="969"/>
      <c r="AM113" s="969"/>
      <c r="AN113" s="969"/>
      <c r="AO113" s="970"/>
      <c r="AP113" s="972">
        <v>4.4000000000000004</v>
      </c>
      <c r="AQ113" s="973"/>
      <c r="AR113" s="973"/>
      <c r="AS113" s="973"/>
      <c r="AT113" s="974"/>
      <c r="AU113" s="935"/>
      <c r="AV113" s="936"/>
      <c r="AW113" s="936"/>
      <c r="AX113" s="936"/>
      <c r="AY113" s="936"/>
      <c r="AZ113" s="984" t="s">
        <v>441</v>
      </c>
      <c r="BA113" s="985"/>
      <c r="BB113" s="985"/>
      <c r="BC113" s="985"/>
      <c r="BD113" s="985"/>
      <c r="BE113" s="985"/>
      <c r="BF113" s="985"/>
      <c r="BG113" s="985"/>
      <c r="BH113" s="985"/>
      <c r="BI113" s="985"/>
      <c r="BJ113" s="985"/>
      <c r="BK113" s="985"/>
      <c r="BL113" s="985"/>
      <c r="BM113" s="985"/>
      <c r="BN113" s="985"/>
      <c r="BO113" s="985"/>
      <c r="BP113" s="986"/>
      <c r="BQ113" s="954">
        <v>21350</v>
      </c>
      <c r="BR113" s="955"/>
      <c r="BS113" s="955"/>
      <c r="BT113" s="955"/>
      <c r="BU113" s="955"/>
      <c r="BV113" s="955">
        <v>18950</v>
      </c>
      <c r="BW113" s="955"/>
      <c r="BX113" s="955"/>
      <c r="BY113" s="955"/>
      <c r="BZ113" s="955"/>
      <c r="CA113" s="955">
        <v>16518</v>
      </c>
      <c r="CB113" s="955"/>
      <c r="CC113" s="955"/>
      <c r="CD113" s="955"/>
      <c r="CE113" s="955"/>
      <c r="CF113" s="949">
        <v>0.4</v>
      </c>
      <c r="CG113" s="950"/>
      <c r="CH113" s="950"/>
      <c r="CI113" s="950"/>
      <c r="CJ113" s="950"/>
      <c r="CK113" s="980"/>
      <c r="CL113" s="981"/>
      <c r="CM113" s="951" t="s">
        <v>442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v>185486</v>
      </c>
      <c r="DH113" s="994"/>
      <c r="DI113" s="994"/>
      <c r="DJ113" s="994"/>
      <c r="DK113" s="995"/>
      <c r="DL113" s="996">
        <v>166842</v>
      </c>
      <c r="DM113" s="994"/>
      <c r="DN113" s="994"/>
      <c r="DO113" s="994"/>
      <c r="DP113" s="995"/>
      <c r="DQ113" s="996">
        <v>148235</v>
      </c>
      <c r="DR113" s="994"/>
      <c r="DS113" s="994"/>
      <c r="DT113" s="994"/>
      <c r="DU113" s="995"/>
      <c r="DV113" s="997">
        <v>3.3</v>
      </c>
      <c r="DW113" s="998"/>
      <c r="DX113" s="998"/>
      <c r="DY113" s="998"/>
      <c r="DZ113" s="999"/>
    </row>
    <row r="114" spans="1:130" s="229" customFormat="1" ht="26.25" customHeight="1">
      <c r="A114" s="989"/>
      <c r="B114" s="990"/>
      <c r="C114" s="985" t="s">
        <v>443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2682</v>
      </c>
      <c r="AB114" s="994"/>
      <c r="AC114" s="994"/>
      <c r="AD114" s="994"/>
      <c r="AE114" s="995"/>
      <c r="AF114" s="996">
        <v>2682</v>
      </c>
      <c r="AG114" s="994"/>
      <c r="AH114" s="994"/>
      <c r="AI114" s="994"/>
      <c r="AJ114" s="995"/>
      <c r="AK114" s="996">
        <v>2681</v>
      </c>
      <c r="AL114" s="994"/>
      <c r="AM114" s="994"/>
      <c r="AN114" s="994"/>
      <c r="AO114" s="995"/>
      <c r="AP114" s="997">
        <v>0.1</v>
      </c>
      <c r="AQ114" s="998"/>
      <c r="AR114" s="998"/>
      <c r="AS114" s="998"/>
      <c r="AT114" s="999"/>
      <c r="AU114" s="935"/>
      <c r="AV114" s="936"/>
      <c r="AW114" s="936"/>
      <c r="AX114" s="936"/>
      <c r="AY114" s="936"/>
      <c r="AZ114" s="984" t="s">
        <v>444</v>
      </c>
      <c r="BA114" s="985"/>
      <c r="BB114" s="985"/>
      <c r="BC114" s="985"/>
      <c r="BD114" s="985"/>
      <c r="BE114" s="985"/>
      <c r="BF114" s="985"/>
      <c r="BG114" s="985"/>
      <c r="BH114" s="985"/>
      <c r="BI114" s="985"/>
      <c r="BJ114" s="985"/>
      <c r="BK114" s="985"/>
      <c r="BL114" s="985"/>
      <c r="BM114" s="985"/>
      <c r="BN114" s="985"/>
      <c r="BO114" s="985"/>
      <c r="BP114" s="986"/>
      <c r="BQ114" s="954">
        <v>1083489</v>
      </c>
      <c r="BR114" s="955"/>
      <c r="BS114" s="955"/>
      <c r="BT114" s="955"/>
      <c r="BU114" s="955"/>
      <c r="BV114" s="955">
        <v>1019168</v>
      </c>
      <c r="BW114" s="955"/>
      <c r="BX114" s="955"/>
      <c r="BY114" s="955"/>
      <c r="BZ114" s="955"/>
      <c r="CA114" s="955">
        <v>982106</v>
      </c>
      <c r="CB114" s="955"/>
      <c r="CC114" s="955"/>
      <c r="CD114" s="955"/>
      <c r="CE114" s="955"/>
      <c r="CF114" s="949">
        <v>22.2</v>
      </c>
      <c r="CG114" s="950"/>
      <c r="CH114" s="950"/>
      <c r="CI114" s="950"/>
      <c r="CJ114" s="950"/>
      <c r="CK114" s="980"/>
      <c r="CL114" s="981"/>
      <c r="CM114" s="951" t="s">
        <v>445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121</v>
      </c>
      <c r="DH114" s="994"/>
      <c r="DI114" s="994"/>
      <c r="DJ114" s="994"/>
      <c r="DK114" s="995"/>
      <c r="DL114" s="996" t="s">
        <v>434</v>
      </c>
      <c r="DM114" s="994"/>
      <c r="DN114" s="994"/>
      <c r="DO114" s="994"/>
      <c r="DP114" s="995"/>
      <c r="DQ114" s="996" t="s">
        <v>121</v>
      </c>
      <c r="DR114" s="994"/>
      <c r="DS114" s="994"/>
      <c r="DT114" s="994"/>
      <c r="DU114" s="995"/>
      <c r="DV114" s="997" t="s">
        <v>434</v>
      </c>
      <c r="DW114" s="998"/>
      <c r="DX114" s="998"/>
      <c r="DY114" s="998"/>
      <c r="DZ114" s="999"/>
    </row>
    <row r="115" spans="1:130" s="229" customFormat="1" ht="26.25" customHeight="1">
      <c r="A115" s="989"/>
      <c r="B115" s="990"/>
      <c r="C115" s="985" t="s">
        <v>446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31348</v>
      </c>
      <c r="AB115" s="969"/>
      <c r="AC115" s="969"/>
      <c r="AD115" s="969"/>
      <c r="AE115" s="970"/>
      <c r="AF115" s="971">
        <v>26409</v>
      </c>
      <c r="AG115" s="969"/>
      <c r="AH115" s="969"/>
      <c r="AI115" s="969"/>
      <c r="AJ115" s="970"/>
      <c r="AK115" s="971">
        <v>177979</v>
      </c>
      <c r="AL115" s="969"/>
      <c r="AM115" s="969"/>
      <c r="AN115" s="969"/>
      <c r="AO115" s="970"/>
      <c r="AP115" s="972">
        <v>4</v>
      </c>
      <c r="AQ115" s="973"/>
      <c r="AR115" s="973"/>
      <c r="AS115" s="973"/>
      <c r="AT115" s="974"/>
      <c r="AU115" s="935"/>
      <c r="AV115" s="936"/>
      <c r="AW115" s="936"/>
      <c r="AX115" s="936"/>
      <c r="AY115" s="936"/>
      <c r="AZ115" s="984" t="s">
        <v>447</v>
      </c>
      <c r="BA115" s="985"/>
      <c r="BB115" s="985"/>
      <c r="BC115" s="985"/>
      <c r="BD115" s="985"/>
      <c r="BE115" s="985"/>
      <c r="BF115" s="985"/>
      <c r="BG115" s="985"/>
      <c r="BH115" s="985"/>
      <c r="BI115" s="985"/>
      <c r="BJ115" s="985"/>
      <c r="BK115" s="985"/>
      <c r="BL115" s="985"/>
      <c r="BM115" s="985"/>
      <c r="BN115" s="985"/>
      <c r="BO115" s="985"/>
      <c r="BP115" s="986"/>
      <c r="BQ115" s="954">
        <v>5754</v>
      </c>
      <c r="BR115" s="955"/>
      <c r="BS115" s="955"/>
      <c r="BT115" s="955"/>
      <c r="BU115" s="955"/>
      <c r="BV115" s="955">
        <v>2775</v>
      </c>
      <c r="BW115" s="955"/>
      <c r="BX115" s="955"/>
      <c r="BY115" s="955"/>
      <c r="BZ115" s="955"/>
      <c r="CA115" s="955">
        <v>788</v>
      </c>
      <c r="CB115" s="955"/>
      <c r="CC115" s="955"/>
      <c r="CD115" s="955"/>
      <c r="CE115" s="955"/>
      <c r="CF115" s="949">
        <v>0</v>
      </c>
      <c r="CG115" s="950"/>
      <c r="CH115" s="950"/>
      <c r="CI115" s="950"/>
      <c r="CJ115" s="950"/>
      <c r="CK115" s="980"/>
      <c r="CL115" s="981"/>
      <c r="CM115" s="984" t="s">
        <v>448</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121</v>
      </c>
      <c r="DH115" s="994"/>
      <c r="DI115" s="994"/>
      <c r="DJ115" s="994"/>
      <c r="DK115" s="995"/>
      <c r="DL115" s="996" t="s">
        <v>121</v>
      </c>
      <c r="DM115" s="994"/>
      <c r="DN115" s="994"/>
      <c r="DO115" s="994"/>
      <c r="DP115" s="995"/>
      <c r="DQ115" s="996" t="s">
        <v>439</v>
      </c>
      <c r="DR115" s="994"/>
      <c r="DS115" s="994"/>
      <c r="DT115" s="994"/>
      <c r="DU115" s="995"/>
      <c r="DV115" s="997" t="s">
        <v>121</v>
      </c>
      <c r="DW115" s="998"/>
      <c r="DX115" s="998"/>
      <c r="DY115" s="998"/>
      <c r="DZ115" s="999"/>
    </row>
    <row r="116" spans="1:130" s="229" customFormat="1" ht="26.25" customHeight="1">
      <c r="A116" s="991"/>
      <c r="B116" s="992"/>
      <c r="C116" s="1000" t="s">
        <v>449</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121</v>
      </c>
      <c r="AB116" s="994"/>
      <c r="AC116" s="994"/>
      <c r="AD116" s="994"/>
      <c r="AE116" s="995"/>
      <c r="AF116" s="996" t="s">
        <v>121</v>
      </c>
      <c r="AG116" s="994"/>
      <c r="AH116" s="994"/>
      <c r="AI116" s="994"/>
      <c r="AJ116" s="995"/>
      <c r="AK116" s="996" t="s">
        <v>439</v>
      </c>
      <c r="AL116" s="994"/>
      <c r="AM116" s="994"/>
      <c r="AN116" s="994"/>
      <c r="AO116" s="995"/>
      <c r="AP116" s="997" t="s">
        <v>434</v>
      </c>
      <c r="AQ116" s="998"/>
      <c r="AR116" s="998"/>
      <c r="AS116" s="998"/>
      <c r="AT116" s="999"/>
      <c r="AU116" s="935"/>
      <c r="AV116" s="936"/>
      <c r="AW116" s="936"/>
      <c r="AX116" s="936"/>
      <c r="AY116" s="936"/>
      <c r="AZ116" s="1002" t="s">
        <v>450</v>
      </c>
      <c r="BA116" s="1003"/>
      <c r="BB116" s="1003"/>
      <c r="BC116" s="1003"/>
      <c r="BD116" s="1003"/>
      <c r="BE116" s="1003"/>
      <c r="BF116" s="1003"/>
      <c r="BG116" s="1003"/>
      <c r="BH116" s="1003"/>
      <c r="BI116" s="1003"/>
      <c r="BJ116" s="1003"/>
      <c r="BK116" s="1003"/>
      <c r="BL116" s="1003"/>
      <c r="BM116" s="1003"/>
      <c r="BN116" s="1003"/>
      <c r="BO116" s="1003"/>
      <c r="BP116" s="1004"/>
      <c r="BQ116" s="954" t="s">
        <v>121</v>
      </c>
      <c r="BR116" s="955"/>
      <c r="BS116" s="955"/>
      <c r="BT116" s="955"/>
      <c r="BU116" s="955"/>
      <c r="BV116" s="955" t="s">
        <v>121</v>
      </c>
      <c r="BW116" s="955"/>
      <c r="BX116" s="955"/>
      <c r="BY116" s="955"/>
      <c r="BZ116" s="955"/>
      <c r="CA116" s="955" t="s">
        <v>434</v>
      </c>
      <c r="CB116" s="955"/>
      <c r="CC116" s="955"/>
      <c r="CD116" s="955"/>
      <c r="CE116" s="955"/>
      <c r="CF116" s="949" t="s">
        <v>121</v>
      </c>
      <c r="CG116" s="950"/>
      <c r="CH116" s="950"/>
      <c r="CI116" s="950"/>
      <c r="CJ116" s="950"/>
      <c r="CK116" s="980"/>
      <c r="CL116" s="981"/>
      <c r="CM116" s="951" t="s">
        <v>451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121</v>
      </c>
      <c r="DH116" s="994"/>
      <c r="DI116" s="994"/>
      <c r="DJ116" s="994"/>
      <c r="DK116" s="995"/>
      <c r="DL116" s="996" t="s">
        <v>121</v>
      </c>
      <c r="DM116" s="994"/>
      <c r="DN116" s="994"/>
      <c r="DO116" s="994"/>
      <c r="DP116" s="995"/>
      <c r="DQ116" s="996" t="s">
        <v>121</v>
      </c>
      <c r="DR116" s="994"/>
      <c r="DS116" s="994"/>
      <c r="DT116" s="994"/>
      <c r="DU116" s="995"/>
      <c r="DV116" s="997" t="s">
        <v>434</v>
      </c>
      <c r="DW116" s="998"/>
      <c r="DX116" s="998"/>
      <c r="DY116" s="998"/>
      <c r="DZ116" s="999"/>
    </row>
    <row r="117" spans="1:130" s="229" customFormat="1" ht="26.25" customHeight="1">
      <c r="A117" s="939" t="s">
        <v>180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452</v>
      </c>
      <c r="Z117" s="921"/>
      <c r="AA117" s="1011">
        <v>1398183</v>
      </c>
      <c r="AB117" s="1012"/>
      <c r="AC117" s="1012"/>
      <c r="AD117" s="1012"/>
      <c r="AE117" s="1013"/>
      <c r="AF117" s="1014">
        <v>1430198</v>
      </c>
      <c r="AG117" s="1012"/>
      <c r="AH117" s="1012"/>
      <c r="AI117" s="1012"/>
      <c r="AJ117" s="1013"/>
      <c r="AK117" s="1014">
        <v>1782463</v>
      </c>
      <c r="AL117" s="1012"/>
      <c r="AM117" s="1012"/>
      <c r="AN117" s="1012"/>
      <c r="AO117" s="1013"/>
      <c r="AP117" s="1015"/>
      <c r="AQ117" s="1016"/>
      <c r="AR117" s="1016"/>
      <c r="AS117" s="1016"/>
      <c r="AT117" s="1017"/>
      <c r="AU117" s="935"/>
      <c r="AV117" s="936"/>
      <c r="AW117" s="936"/>
      <c r="AX117" s="936"/>
      <c r="AY117" s="936"/>
      <c r="AZ117" s="1002" t="s">
        <v>453</v>
      </c>
      <c r="BA117" s="1003"/>
      <c r="BB117" s="1003"/>
      <c r="BC117" s="1003"/>
      <c r="BD117" s="1003"/>
      <c r="BE117" s="1003"/>
      <c r="BF117" s="1003"/>
      <c r="BG117" s="1003"/>
      <c r="BH117" s="1003"/>
      <c r="BI117" s="1003"/>
      <c r="BJ117" s="1003"/>
      <c r="BK117" s="1003"/>
      <c r="BL117" s="1003"/>
      <c r="BM117" s="1003"/>
      <c r="BN117" s="1003"/>
      <c r="BO117" s="1003"/>
      <c r="BP117" s="1004"/>
      <c r="BQ117" s="954" t="s">
        <v>434</v>
      </c>
      <c r="BR117" s="955"/>
      <c r="BS117" s="955"/>
      <c r="BT117" s="955"/>
      <c r="BU117" s="955"/>
      <c r="BV117" s="955" t="s">
        <v>434</v>
      </c>
      <c r="BW117" s="955"/>
      <c r="BX117" s="955"/>
      <c r="BY117" s="955"/>
      <c r="BZ117" s="955"/>
      <c r="CA117" s="955" t="s">
        <v>121</v>
      </c>
      <c r="CB117" s="955"/>
      <c r="CC117" s="955"/>
      <c r="CD117" s="955"/>
      <c r="CE117" s="955"/>
      <c r="CF117" s="949" t="s">
        <v>434</v>
      </c>
      <c r="CG117" s="950"/>
      <c r="CH117" s="950"/>
      <c r="CI117" s="950"/>
      <c r="CJ117" s="950"/>
      <c r="CK117" s="980"/>
      <c r="CL117" s="981"/>
      <c r="CM117" s="951" t="s">
        <v>454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434</v>
      </c>
      <c r="DH117" s="994"/>
      <c r="DI117" s="994"/>
      <c r="DJ117" s="994"/>
      <c r="DK117" s="995"/>
      <c r="DL117" s="996" t="s">
        <v>434</v>
      </c>
      <c r="DM117" s="994"/>
      <c r="DN117" s="994"/>
      <c r="DO117" s="994"/>
      <c r="DP117" s="995"/>
      <c r="DQ117" s="996" t="s">
        <v>434</v>
      </c>
      <c r="DR117" s="994"/>
      <c r="DS117" s="994"/>
      <c r="DT117" s="994"/>
      <c r="DU117" s="995"/>
      <c r="DV117" s="997" t="s">
        <v>121</v>
      </c>
      <c r="DW117" s="998"/>
      <c r="DX117" s="998"/>
      <c r="DY117" s="998"/>
      <c r="DZ117" s="999"/>
    </row>
    <row r="118" spans="1:130" s="229" customFormat="1" ht="26.25" customHeight="1">
      <c r="A118" s="939" t="s">
        <v>424</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422</v>
      </c>
      <c r="AB118" s="920"/>
      <c r="AC118" s="920"/>
      <c r="AD118" s="920"/>
      <c r="AE118" s="921"/>
      <c r="AF118" s="919" t="s">
        <v>301</v>
      </c>
      <c r="AG118" s="920"/>
      <c r="AH118" s="920"/>
      <c r="AI118" s="920"/>
      <c r="AJ118" s="921"/>
      <c r="AK118" s="919" t="s">
        <v>300</v>
      </c>
      <c r="AL118" s="920"/>
      <c r="AM118" s="920"/>
      <c r="AN118" s="920"/>
      <c r="AO118" s="921"/>
      <c r="AP118" s="1006" t="s">
        <v>423</v>
      </c>
      <c r="AQ118" s="1007"/>
      <c r="AR118" s="1007"/>
      <c r="AS118" s="1007"/>
      <c r="AT118" s="1008"/>
      <c r="AU118" s="935"/>
      <c r="AV118" s="936"/>
      <c r="AW118" s="936"/>
      <c r="AX118" s="936"/>
      <c r="AY118" s="936"/>
      <c r="AZ118" s="1009" t="s">
        <v>455</v>
      </c>
      <c r="BA118" s="1000"/>
      <c r="BB118" s="1000"/>
      <c r="BC118" s="1000"/>
      <c r="BD118" s="1000"/>
      <c r="BE118" s="1000"/>
      <c r="BF118" s="1000"/>
      <c r="BG118" s="1000"/>
      <c r="BH118" s="1000"/>
      <c r="BI118" s="1000"/>
      <c r="BJ118" s="1000"/>
      <c r="BK118" s="1000"/>
      <c r="BL118" s="1000"/>
      <c r="BM118" s="1000"/>
      <c r="BN118" s="1000"/>
      <c r="BO118" s="1000"/>
      <c r="BP118" s="1001"/>
      <c r="BQ118" s="1032" t="s">
        <v>121</v>
      </c>
      <c r="BR118" s="1033"/>
      <c r="BS118" s="1033"/>
      <c r="BT118" s="1033"/>
      <c r="BU118" s="1033"/>
      <c r="BV118" s="1033" t="s">
        <v>121</v>
      </c>
      <c r="BW118" s="1033"/>
      <c r="BX118" s="1033"/>
      <c r="BY118" s="1033"/>
      <c r="BZ118" s="1033"/>
      <c r="CA118" s="1033" t="s">
        <v>121</v>
      </c>
      <c r="CB118" s="1033"/>
      <c r="CC118" s="1033"/>
      <c r="CD118" s="1033"/>
      <c r="CE118" s="1033"/>
      <c r="CF118" s="949" t="s">
        <v>434</v>
      </c>
      <c r="CG118" s="950"/>
      <c r="CH118" s="950"/>
      <c r="CI118" s="950"/>
      <c r="CJ118" s="950"/>
      <c r="CK118" s="980"/>
      <c r="CL118" s="981"/>
      <c r="CM118" s="951" t="s">
        <v>456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434</v>
      </c>
      <c r="DH118" s="994"/>
      <c r="DI118" s="994"/>
      <c r="DJ118" s="994"/>
      <c r="DK118" s="995"/>
      <c r="DL118" s="996" t="s">
        <v>434</v>
      </c>
      <c r="DM118" s="994"/>
      <c r="DN118" s="994"/>
      <c r="DO118" s="994"/>
      <c r="DP118" s="995"/>
      <c r="DQ118" s="996" t="s">
        <v>121</v>
      </c>
      <c r="DR118" s="994"/>
      <c r="DS118" s="994"/>
      <c r="DT118" s="994"/>
      <c r="DU118" s="995"/>
      <c r="DV118" s="997" t="s">
        <v>434</v>
      </c>
      <c r="DW118" s="998"/>
      <c r="DX118" s="998"/>
      <c r="DY118" s="998"/>
      <c r="DZ118" s="999"/>
    </row>
    <row r="119" spans="1:130" s="229" customFormat="1" ht="26.25" customHeight="1">
      <c r="A119" s="1093" t="s">
        <v>427</v>
      </c>
      <c r="B119" s="979"/>
      <c r="C119" s="958" t="s">
        <v>428</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434</v>
      </c>
      <c r="AB119" s="927"/>
      <c r="AC119" s="927"/>
      <c r="AD119" s="927"/>
      <c r="AE119" s="928"/>
      <c r="AF119" s="929" t="s">
        <v>434</v>
      </c>
      <c r="AG119" s="927"/>
      <c r="AH119" s="927"/>
      <c r="AI119" s="927"/>
      <c r="AJ119" s="928"/>
      <c r="AK119" s="929">
        <v>149229</v>
      </c>
      <c r="AL119" s="927"/>
      <c r="AM119" s="927"/>
      <c r="AN119" s="927"/>
      <c r="AO119" s="928"/>
      <c r="AP119" s="930">
        <v>3.4</v>
      </c>
      <c r="AQ119" s="931"/>
      <c r="AR119" s="931"/>
      <c r="AS119" s="931"/>
      <c r="AT119" s="932"/>
      <c r="AU119" s="937"/>
      <c r="AV119" s="938"/>
      <c r="AW119" s="938"/>
      <c r="AX119" s="938"/>
      <c r="AY119" s="938"/>
      <c r="AZ119" s="260" t="s">
        <v>180</v>
      </c>
      <c r="BA119" s="260"/>
      <c r="BB119" s="260"/>
      <c r="BC119" s="260"/>
      <c r="BD119" s="260"/>
      <c r="BE119" s="260"/>
      <c r="BF119" s="260"/>
      <c r="BG119" s="260"/>
      <c r="BH119" s="260"/>
      <c r="BI119" s="260"/>
      <c r="BJ119" s="260"/>
      <c r="BK119" s="260"/>
      <c r="BL119" s="260"/>
      <c r="BM119" s="260"/>
      <c r="BN119" s="260"/>
      <c r="BO119" s="1010" t="s">
        <v>457</v>
      </c>
      <c r="BP119" s="1041"/>
      <c r="BQ119" s="1032">
        <v>16610231</v>
      </c>
      <c r="BR119" s="1033"/>
      <c r="BS119" s="1033"/>
      <c r="BT119" s="1033"/>
      <c r="BU119" s="1033"/>
      <c r="BV119" s="1033">
        <v>17148293</v>
      </c>
      <c r="BW119" s="1033"/>
      <c r="BX119" s="1033"/>
      <c r="BY119" s="1033"/>
      <c r="BZ119" s="1033"/>
      <c r="CA119" s="1033">
        <v>19095240</v>
      </c>
      <c r="CB119" s="1033"/>
      <c r="CC119" s="1033"/>
      <c r="CD119" s="1033"/>
      <c r="CE119" s="1033"/>
      <c r="CF119" s="1034"/>
      <c r="CG119" s="1035"/>
      <c r="CH119" s="1035"/>
      <c r="CI119" s="1035"/>
      <c r="CJ119" s="1036"/>
      <c r="CK119" s="982"/>
      <c r="CL119" s="983"/>
      <c r="CM119" s="1037" t="s">
        <v>458</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121</v>
      </c>
      <c r="DH119" s="1019"/>
      <c r="DI119" s="1019"/>
      <c r="DJ119" s="1019"/>
      <c r="DK119" s="1020"/>
      <c r="DL119" s="1018" t="s">
        <v>121</v>
      </c>
      <c r="DM119" s="1019"/>
      <c r="DN119" s="1019"/>
      <c r="DO119" s="1019"/>
      <c r="DP119" s="1020"/>
      <c r="DQ119" s="1018" t="s">
        <v>434</v>
      </c>
      <c r="DR119" s="1019"/>
      <c r="DS119" s="1019"/>
      <c r="DT119" s="1019"/>
      <c r="DU119" s="1020"/>
      <c r="DV119" s="1021" t="s">
        <v>434</v>
      </c>
      <c r="DW119" s="1022"/>
      <c r="DX119" s="1022"/>
      <c r="DY119" s="1022"/>
      <c r="DZ119" s="1023"/>
    </row>
    <row r="120" spans="1:130" s="229" customFormat="1" ht="26.25" customHeight="1">
      <c r="A120" s="1094"/>
      <c r="B120" s="981"/>
      <c r="C120" s="951" t="s">
        <v>433</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121</v>
      </c>
      <c r="AB120" s="994"/>
      <c r="AC120" s="994"/>
      <c r="AD120" s="994"/>
      <c r="AE120" s="995"/>
      <c r="AF120" s="996" t="s">
        <v>434</v>
      </c>
      <c r="AG120" s="994"/>
      <c r="AH120" s="994"/>
      <c r="AI120" s="994"/>
      <c r="AJ120" s="995"/>
      <c r="AK120" s="996" t="s">
        <v>121</v>
      </c>
      <c r="AL120" s="994"/>
      <c r="AM120" s="994"/>
      <c r="AN120" s="994"/>
      <c r="AO120" s="995"/>
      <c r="AP120" s="997" t="s">
        <v>434</v>
      </c>
      <c r="AQ120" s="998"/>
      <c r="AR120" s="998"/>
      <c r="AS120" s="998"/>
      <c r="AT120" s="999"/>
      <c r="AU120" s="1024" t="s">
        <v>459</v>
      </c>
      <c r="AV120" s="1025"/>
      <c r="AW120" s="1025"/>
      <c r="AX120" s="1025"/>
      <c r="AY120" s="1026"/>
      <c r="AZ120" s="975" t="s">
        <v>460</v>
      </c>
      <c r="BA120" s="924"/>
      <c r="BB120" s="924"/>
      <c r="BC120" s="924"/>
      <c r="BD120" s="924"/>
      <c r="BE120" s="924"/>
      <c r="BF120" s="924"/>
      <c r="BG120" s="924"/>
      <c r="BH120" s="924"/>
      <c r="BI120" s="924"/>
      <c r="BJ120" s="924"/>
      <c r="BK120" s="924"/>
      <c r="BL120" s="924"/>
      <c r="BM120" s="924"/>
      <c r="BN120" s="924"/>
      <c r="BO120" s="924"/>
      <c r="BP120" s="925"/>
      <c r="BQ120" s="961">
        <v>6953793</v>
      </c>
      <c r="BR120" s="962"/>
      <c r="BS120" s="962"/>
      <c r="BT120" s="962"/>
      <c r="BU120" s="962"/>
      <c r="BV120" s="962">
        <v>5696402</v>
      </c>
      <c r="BW120" s="962"/>
      <c r="BX120" s="962"/>
      <c r="BY120" s="962"/>
      <c r="BZ120" s="962"/>
      <c r="CA120" s="962">
        <v>5410430</v>
      </c>
      <c r="CB120" s="962"/>
      <c r="CC120" s="962"/>
      <c r="CD120" s="962"/>
      <c r="CE120" s="962"/>
      <c r="CF120" s="976">
        <v>122.3</v>
      </c>
      <c r="CG120" s="977"/>
      <c r="CH120" s="977"/>
      <c r="CI120" s="977"/>
      <c r="CJ120" s="977"/>
      <c r="CK120" s="1042" t="s">
        <v>461</v>
      </c>
      <c r="CL120" s="1043"/>
      <c r="CM120" s="1043"/>
      <c r="CN120" s="1043"/>
      <c r="CO120" s="1044"/>
      <c r="CP120" s="1050" t="s">
        <v>399</v>
      </c>
      <c r="CQ120" s="1051"/>
      <c r="CR120" s="1051"/>
      <c r="CS120" s="1051"/>
      <c r="CT120" s="1051"/>
      <c r="CU120" s="1051"/>
      <c r="CV120" s="1051"/>
      <c r="CW120" s="1051"/>
      <c r="CX120" s="1051"/>
      <c r="CY120" s="1051"/>
      <c r="CZ120" s="1051"/>
      <c r="DA120" s="1051"/>
      <c r="DB120" s="1051"/>
      <c r="DC120" s="1051"/>
      <c r="DD120" s="1051"/>
      <c r="DE120" s="1051"/>
      <c r="DF120" s="1052"/>
      <c r="DG120" s="961">
        <v>1225952</v>
      </c>
      <c r="DH120" s="962"/>
      <c r="DI120" s="962"/>
      <c r="DJ120" s="962"/>
      <c r="DK120" s="962"/>
      <c r="DL120" s="962">
        <v>1018821</v>
      </c>
      <c r="DM120" s="962"/>
      <c r="DN120" s="962"/>
      <c r="DO120" s="962"/>
      <c r="DP120" s="962"/>
      <c r="DQ120" s="962">
        <v>818287</v>
      </c>
      <c r="DR120" s="962"/>
      <c r="DS120" s="962"/>
      <c r="DT120" s="962"/>
      <c r="DU120" s="962"/>
      <c r="DV120" s="963">
        <v>18.5</v>
      </c>
      <c r="DW120" s="963"/>
      <c r="DX120" s="963"/>
      <c r="DY120" s="963"/>
      <c r="DZ120" s="964"/>
    </row>
    <row r="121" spans="1:130" s="229" customFormat="1" ht="26.25" customHeight="1">
      <c r="A121" s="1094"/>
      <c r="B121" s="981"/>
      <c r="C121" s="1002" t="s">
        <v>462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18517</v>
      </c>
      <c r="AB121" s="994"/>
      <c r="AC121" s="994"/>
      <c r="AD121" s="994"/>
      <c r="AE121" s="995"/>
      <c r="AF121" s="996">
        <v>18517</v>
      </c>
      <c r="AG121" s="994"/>
      <c r="AH121" s="994"/>
      <c r="AI121" s="994"/>
      <c r="AJ121" s="995"/>
      <c r="AK121" s="996">
        <v>18517</v>
      </c>
      <c r="AL121" s="994"/>
      <c r="AM121" s="994"/>
      <c r="AN121" s="994"/>
      <c r="AO121" s="995"/>
      <c r="AP121" s="997">
        <v>0.4</v>
      </c>
      <c r="AQ121" s="998"/>
      <c r="AR121" s="998"/>
      <c r="AS121" s="998"/>
      <c r="AT121" s="999"/>
      <c r="AU121" s="1027"/>
      <c r="AV121" s="1028"/>
      <c r="AW121" s="1028"/>
      <c r="AX121" s="1028"/>
      <c r="AY121" s="1029"/>
      <c r="AZ121" s="984" t="s">
        <v>463</v>
      </c>
      <c r="BA121" s="985"/>
      <c r="BB121" s="985"/>
      <c r="BC121" s="985"/>
      <c r="BD121" s="985"/>
      <c r="BE121" s="985"/>
      <c r="BF121" s="985"/>
      <c r="BG121" s="985"/>
      <c r="BH121" s="985"/>
      <c r="BI121" s="985"/>
      <c r="BJ121" s="985"/>
      <c r="BK121" s="985"/>
      <c r="BL121" s="985"/>
      <c r="BM121" s="985"/>
      <c r="BN121" s="985"/>
      <c r="BO121" s="985"/>
      <c r="BP121" s="986"/>
      <c r="BQ121" s="954">
        <v>80456</v>
      </c>
      <c r="BR121" s="955"/>
      <c r="BS121" s="955"/>
      <c r="BT121" s="955"/>
      <c r="BU121" s="955"/>
      <c r="BV121" s="955">
        <v>69186</v>
      </c>
      <c r="BW121" s="955"/>
      <c r="BX121" s="955"/>
      <c r="BY121" s="955"/>
      <c r="BZ121" s="955"/>
      <c r="CA121" s="955">
        <v>59490</v>
      </c>
      <c r="CB121" s="955"/>
      <c r="CC121" s="955"/>
      <c r="CD121" s="955"/>
      <c r="CE121" s="955"/>
      <c r="CF121" s="949">
        <v>1.3</v>
      </c>
      <c r="CG121" s="950"/>
      <c r="CH121" s="950"/>
      <c r="CI121" s="950"/>
      <c r="CJ121" s="950"/>
      <c r="CK121" s="1045"/>
      <c r="CL121" s="1046"/>
      <c r="CM121" s="1046"/>
      <c r="CN121" s="1046"/>
      <c r="CO121" s="1047"/>
      <c r="CP121" s="1055" t="s">
        <v>464</v>
      </c>
      <c r="CQ121" s="1056"/>
      <c r="CR121" s="1056"/>
      <c r="CS121" s="1056"/>
      <c r="CT121" s="1056"/>
      <c r="CU121" s="1056"/>
      <c r="CV121" s="1056"/>
      <c r="CW121" s="1056"/>
      <c r="CX121" s="1056"/>
      <c r="CY121" s="1056"/>
      <c r="CZ121" s="1056"/>
      <c r="DA121" s="1056"/>
      <c r="DB121" s="1056"/>
      <c r="DC121" s="1056"/>
      <c r="DD121" s="1056"/>
      <c r="DE121" s="1056"/>
      <c r="DF121" s="1057"/>
      <c r="DG121" s="954">
        <v>666268</v>
      </c>
      <c r="DH121" s="955"/>
      <c r="DI121" s="955"/>
      <c r="DJ121" s="955"/>
      <c r="DK121" s="955"/>
      <c r="DL121" s="955">
        <v>765468</v>
      </c>
      <c r="DM121" s="955"/>
      <c r="DN121" s="955"/>
      <c r="DO121" s="955"/>
      <c r="DP121" s="955"/>
      <c r="DQ121" s="955">
        <v>774107</v>
      </c>
      <c r="DR121" s="955"/>
      <c r="DS121" s="955"/>
      <c r="DT121" s="955"/>
      <c r="DU121" s="955"/>
      <c r="DV121" s="956">
        <v>17.5</v>
      </c>
      <c r="DW121" s="956"/>
      <c r="DX121" s="956"/>
      <c r="DY121" s="956"/>
      <c r="DZ121" s="957"/>
    </row>
    <row r="122" spans="1:130" s="229" customFormat="1" ht="26.25" customHeight="1">
      <c r="A122" s="1094"/>
      <c r="B122" s="981"/>
      <c r="C122" s="951" t="s">
        <v>445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434</v>
      </c>
      <c r="AB122" s="994"/>
      <c r="AC122" s="994"/>
      <c r="AD122" s="994"/>
      <c r="AE122" s="995"/>
      <c r="AF122" s="996" t="s">
        <v>434</v>
      </c>
      <c r="AG122" s="994"/>
      <c r="AH122" s="994"/>
      <c r="AI122" s="994"/>
      <c r="AJ122" s="995"/>
      <c r="AK122" s="996" t="s">
        <v>434</v>
      </c>
      <c r="AL122" s="994"/>
      <c r="AM122" s="994"/>
      <c r="AN122" s="994"/>
      <c r="AO122" s="995"/>
      <c r="AP122" s="997" t="s">
        <v>434</v>
      </c>
      <c r="AQ122" s="998"/>
      <c r="AR122" s="998"/>
      <c r="AS122" s="998"/>
      <c r="AT122" s="999"/>
      <c r="AU122" s="1027"/>
      <c r="AV122" s="1028"/>
      <c r="AW122" s="1028"/>
      <c r="AX122" s="1028"/>
      <c r="AY122" s="1029"/>
      <c r="AZ122" s="1009" t="s">
        <v>465</v>
      </c>
      <c r="BA122" s="1000"/>
      <c r="BB122" s="1000"/>
      <c r="BC122" s="1000"/>
      <c r="BD122" s="1000"/>
      <c r="BE122" s="1000"/>
      <c r="BF122" s="1000"/>
      <c r="BG122" s="1000"/>
      <c r="BH122" s="1000"/>
      <c r="BI122" s="1000"/>
      <c r="BJ122" s="1000"/>
      <c r="BK122" s="1000"/>
      <c r="BL122" s="1000"/>
      <c r="BM122" s="1000"/>
      <c r="BN122" s="1000"/>
      <c r="BO122" s="1000"/>
      <c r="BP122" s="1001"/>
      <c r="BQ122" s="1032">
        <v>11112659</v>
      </c>
      <c r="BR122" s="1033"/>
      <c r="BS122" s="1033"/>
      <c r="BT122" s="1033"/>
      <c r="BU122" s="1033"/>
      <c r="BV122" s="1033">
        <v>11539576</v>
      </c>
      <c r="BW122" s="1033"/>
      <c r="BX122" s="1033"/>
      <c r="BY122" s="1033"/>
      <c r="BZ122" s="1033"/>
      <c r="CA122" s="1033">
        <v>12739746</v>
      </c>
      <c r="CB122" s="1033"/>
      <c r="CC122" s="1033"/>
      <c r="CD122" s="1033"/>
      <c r="CE122" s="1033"/>
      <c r="CF122" s="1053">
        <v>287.89999999999998</v>
      </c>
      <c r="CG122" s="1054"/>
      <c r="CH122" s="1054"/>
      <c r="CI122" s="1054"/>
      <c r="CJ122" s="1054"/>
      <c r="CK122" s="1045"/>
      <c r="CL122" s="1046"/>
      <c r="CM122" s="1046"/>
      <c r="CN122" s="1046"/>
      <c r="CO122" s="1047"/>
      <c r="CP122" s="1055" t="s">
        <v>398</v>
      </c>
      <c r="CQ122" s="1056"/>
      <c r="CR122" s="1056"/>
      <c r="CS122" s="1056"/>
      <c r="CT122" s="1056"/>
      <c r="CU122" s="1056"/>
      <c r="CV122" s="1056"/>
      <c r="CW122" s="1056"/>
      <c r="CX122" s="1056"/>
      <c r="CY122" s="1056"/>
      <c r="CZ122" s="1056"/>
      <c r="DA122" s="1056"/>
      <c r="DB122" s="1056"/>
      <c r="DC122" s="1056"/>
      <c r="DD122" s="1056"/>
      <c r="DE122" s="1056"/>
      <c r="DF122" s="1057"/>
      <c r="DG122" s="954" t="s">
        <v>121</v>
      </c>
      <c r="DH122" s="955"/>
      <c r="DI122" s="955"/>
      <c r="DJ122" s="955"/>
      <c r="DK122" s="955"/>
      <c r="DL122" s="955" t="s">
        <v>434</v>
      </c>
      <c r="DM122" s="955"/>
      <c r="DN122" s="955"/>
      <c r="DO122" s="955"/>
      <c r="DP122" s="955"/>
      <c r="DQ122" s="955" t="s">
        <v>434</v>
      </c>
      <c r="DR122" s="955"/>
      <c r="DS122" s="955"/>
      <c r="DT122" s="955"/>
      <c r="DU122" s="955"/>
      <c r="DV122" s="956" t="s">
        <v>434</v>
      </c>
      <c r="DW122" s="956"/>
      <c r="DX122" s="956"/>
      <c r="DY122" s="956"/>
      <c r="DZ122" s="957"/>
    </row>
    <row r="123" spans="1:130" s="229" customFormat="1" ht="26.25" customHeight="1">
      <c r="A123" s="1094"/>
      <c r="B123" s="981"/>
      <c r="C123" s="951" t="s">
        <v>451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434</v>
      </c>
      <c r="AB123" s="994"/>
      <c r="AC123" s="994"/>
      <c r="AD123" s="994"/>
      <c r="AE123" s="995"/>
      <c r="AF123" s="996" t="s">
        <v>434</v>
      </c>
      <c r="AG123" s="994"/>
      <c r="AH123" s="994"/>
      <c r="AI123" s="994"/>
      <c r="AJ123" s="995"/>
      <c r="AK123" s="996" t="s">
        <v>121</v>
      </c>
      <c r="AL123" s="994"/>
      <c r="AM123" s="994"/>
      <c r="AN123" s="994"/>
      <c r="AO123" s="995"/>
      <c r="AP123" s="997" t="s">
        <v>434</v>
      </c>
      <c r="AQ123" s="998"/>
      <c r="AR123" s="998"/>
      <c r="AS123" s="998"/>
      <c r="AT123" s="999"/>
      <c r="AU123" s="1030"/>
      <c r="AV123" s="1031"/>
      <c r="AW123" s="1031"/>
      <c r="AX123" s="1031"/>
      <c r="AY123" s="1031"/>
      <c r="AZ123" s="260" t="s">
        <v>180</v>
      </c>
      <c r="BA123" s="260"/>
      <c r="BB123" s="260"/>
      <c r="BC123" s="260"/>
      <c r="BD123" s="260"/>
      <c r="BE123" s="260"/>
      <c r="BF123" s="260"/>
      <c r="BG123" s="260"/>
      <c r="BH123" s="260"/>
      <c r="BI123" s="260"/>
      <c r="BJ123" s="260"/>
      <c r="BK123" s="260"/>
      <c r="BL123" s="260"/>
      <c r="BM123" s="260"/>
      <c r="BN123" s="260"/>
      <c r="BO123" s="1010" t="s">
        <v>466</v>
      </c>
      <c r="BP123" s="1041"/>
      <c r="BQ123" s="1100">
        <v>18146908</v>
      </c>
      <c r="BR123" s="1101"/>
      <c r="BS123" s="1101"/>
      <c r="BT123" s="1101"/>
      <c r="BU123" s="1101"/>
      <c r="BV123" s="1101">
        <v>17305164</v>
      </c>
      <c r="BW123" s="1101"/>
      <c r="BX123" s="1101"/>
      <c r="BY123" s="1101"/>
      <c r="BZ123" s="1101"/>
      <c r="CA123" s="1101">
        <v>18209666</v>
      </c>
      <c r="CB123" s="1101"/>
      <c r="CC123" s="1101"/>
      <c r="CD123" s="1101"/>
      <c r="CE123" s="1101"/>
      <c r="CF123" s="1034"/>
      <c r="CG123" s="1035"/>
      <c r="CH123" s="1035"/>
      <c r="CI123" s="1035"/>
      <c r="CJ123" s="1036"/>
      <c r="CK123" s="1045"/>
      <c r="CL123" s="1046"/>
      <c r="CM123" s="1046"/>
      <c r="CN123" s="1046"/>
      <c r="CO123" s="1047"/>
      <c r="CP123" s="1055" t="s">
        <v>467</v>
      </c>
      <c r="CQ123" s="1056"/>
      <c r="CR123" s="1056"/>
      <c r="CS123" s="1056"/>
      <c r="CT123" s="1056"/>
      <c r="CU123" s="1056"/>
      <c r="CV123" s="1056"/>
      <c r="CW123" s="1056"/>
      <c r="CX123" s="1056"/>
      <c r="CY123" s="1056"/>
      <c r="CZ123" s="1056"/>
      <c r="DA123" s="1056"/>
      <c r="DB123" s="1056"/>
      <c r="DC123" s="1056"/>
      <c r="DD123" s="1056"/>
      <c r="DE123" s="1056"/>
      <c r="DF123" s="1057"/>
      <c r="DG123" s="993" t="s">
        <v>434</v>
      </c>
      <c r="DH123" s="994"/>
      <c r="DI123" s="994"/>
      <c r="DJ123" s="994"/>
      <c r="DK123" s="995"/>
      <c r="DL123" s="996" t="s">
        <v>434</v>
      </c>
      <c r="DM123" s="994"/>
      <c r="DN123" s="994"/>
      <c r="DO123" s="994"/>
      <c r="DP123" s="995"/>
      <c r="DQ123" s="996" t="s">
        <v>434</v>
      </c>
      <c r="DR123" s="994"/>
      <c r="DS123" s="994"/>
      <c r="DT123" s="994"/>
      <c r="DU123" s="995"/>
      <c r="DV123" s="997" t="s">
        <v>121</v>
      </c>
      <c r="DW123" s="998"/>
      <c r="DX123" s="998"/>
      <c r="DY123" s="998"/>
      <c r="DZ123" s="999"/>
    </row>
    <row r="124" spans="1:130" s="229" customFormat="1" ht="26.25" customHeight="1" thickBot="1">
      <c r="A124" s="1094"/>
      <c r="B124" s="981"/>
      <c r="C124" s="951" t="s">
        <v>454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434</v>
      </c>
      <c r="AB124" s="994"/>
      <c r="AC124" s="994"/>
      <c r="AD124" s="994"/>
      <c r="AE124" s="995"/>
      <c r="AF124" s="996" t="s">
        <v>434</v>
      </c>
      <c r="AG124" s="994"/>
      <c r="AH124" s="994"/>
      <c r="AI124" s="994"/>
      <c r="AJ124" s="995"/>
      <c r="AK124" s="996" t="s">
        <v>434</v>
      </c>
      <c r="AL124" s="994"/>
      <c r="AM124" s="994"/>
      <c r="AN124" s="994"/>
      <c r="AO124" s="995"/>
      <c r="AP124" s="997" t="s">
        <v>434</v>
      </c>
      <c r="AQ124" s="998"/>
      <c r="AR124" s="998"/>
      <c r="AS124" s="998"/>
      <c r="AT124" s="999"/>
      <c r="AU124" s="1096" t="s">
        <v>468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434</v>
      </c>
      <c r="BR124" s="1063"/>
      <c r="BS124" s="1063"/>
      <c r="BT124" s="1063"/>
      <c r="BU124" s="1063"/>
      <c r="BV124" s="1063" t="s">
        <v>121</v>
      </c>
      <c r="BW124" s="1063"/>
      <c r="BX124" s="1063"/>
      <c r="BY124" s="1063"/>
      <c r="BZ124" s="1063"/>
      <c r="CA124" s="1063">
        <v>20</v>
      </c>
      <c r="CB124" s="1063"/>
      <c r="CC124" s="1063"/>
      <c r="CD124" s="1063"/>
      <c r="CE124" s="1063"/>
      <c r="CF124" s="1064"/>
      <c r="CG124" s="1065"/>
      <c r="CH124" s="1065"/>
      <c r="CI124" s="1065"/>
      <c r="CJ124" s="1066"/>
      <c r="CK124" s="1048"/>
      <c r="CL124" s="1048"/>
      <c r="CM124" s="1048"/>
      <c r="CN124" s="1048"/>
      <c r="CO124" s="1049"/>
      <c r="CP124" s="1055" t="s">
        <v>469</v>
      </c>
      <c r="CQ124" s="1056"/>
      <c r="CR124" s="1056"/>
      <c r="CS124" s="1056"/>
      <c r="CT124" s="1056"/>
      <c r="CU124" s="1056"/>
      <c r="CV124" s="1056"/>
      <c r="CW124" s="1056"/>
      <c r="CX124" s="1056"/>
      <c r="CY124" s="1056"/>
      <c r="CZ124" s="1056"/>
      <c r="DA124" s="1056"/>
      <c r="DB124" s="1056"/>
      <c r="DC124" s="1056"/>
      <c r="DD124" s="1056"/>
      <c r="DE124" s="1056"/>
      <c r="DF124" s="1057"/>
      <c r="DG124" s="1040" t="s">
        <v>121</v>
      </c>
      <c r="DH124" s="1019"/>
      <c r="DI124" s="1019"/>
      <c r="DJ124" s="1019"/>
      <c r="DK124" s="1020"/>
      <c r="DL124" s="1018" t="s">
        <v>434</v>
      </c>
      <c r="DM124" s="1019"/>
      <c r="DN124" s="1019"/>
      <c r="DO124" s="1019"/>
      <c r="DP124" s="1020"/>
      <c r="DQ124" s="1018" t="s">
        <v>121</v>
      </c>
      <c r="DR124" s="1019"/>
      <c r="DS124" s="1019"/>
      <c r="DT124" s="1019"/>
      <c r="DU124" s="1020"/>
      <c r="DV124" s="1021" t="s">
        <v>434</v>
      </c>
      <c r="DW124" s="1022"/>
      <c r="DX124" s="1022"/>
      <c r="DY124" s="1022"/>
      <c r="DZ124" s="1023"/>
    </row>
    <row r="125" spans="1:130" s="229" customFormat="1" ht="26.25" customHeight="1">
      <c r="A125" s="1094"/>
      <c r="B125" s="981"/>
      <c r="C125" s="951" t="s">
        <v>456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434</v>
      </c>
      <c r="AB125" s="994"/>
      <c r="AC125" s="994"/>
      <c r="AD125" s="994"/>
      <c r="AE125" s="995"/>
      <c r="AF125" s="996" t="s">
        <v>121</v>
      </c>
      <c r="AG125" s="994"/>
      <c r="AH125" s="994"/>
      <c r="AI125" s="994"/>
      <c r="AJ125" s="995"/>
      <c r="AK125" s="996" t="s">
        <v>121</v>
      </c>
      <c r="AL125" s="994"/>
      <c r="AM125" s="994"/>
      <c r="AN125" s="994"/>
      <c r="AO125" s="995"/>
      <c r="AP125" s="997" t="s">
        <v>434</v>
      </c>
      <c r="AQ125" s="998"/>
      <c r="AR125" s="998"/>
      <c r="AS125" s="998"/>
      <c r="AT125" s="999"/>
      <c r="AU125" s="261"/>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3"/>
      <c r="BR125" s="263"/>
      <c r="BS125" s="263"/>
      <c r="BT125" s="263"/>
      <c r="BU125" s="263"/>
      <c r="BV125" s="263"/>
      <c r="BW125" s="263"/>
      <c r="BX125" s="263"/>
      <c r="BY125" s="263"/>
      <c r="BZ125" s="263"/>
      <c r="CA125" s="263"/>
      <c r="CB125" s="263"/>
      <c r="CC125" s="263"/>
      <c r="CD125" s="263"/>
      <c r="CE125" s="263"/>
      <c r="CF125" s="263"/>
      <c r="CG125" s="263"/>
      <c r="CH125" s="263"/>
      <c r="CI125" s="263"/>
      <c r="CJ125" s="264"/>
      <c r="CK125" s="1058" t="s">
        <v>470</v>
      </c>
      <c r="CL125" s="1043"/>
      <c r="CM125" s="1043"/>
      <c r="CN125" s="1043"/>
      <c r="CO125" s="1044"/>
      <c r="CP125" s="975" t="s">
        <v>471</v>
      </c>
      <c r="CQ125" s="924"/>
      <c r="CR125" s="924"/>
      <c r="CS125" s="924"/>
      <c r="CT125" s="924"/>
      <c r="CU125" s="924"/>
      <c r="CV125" s="924"/>
      <c r="CW125" s="924"/>
      <c r="CX125" s="924"/>
      <c r="CY125" s="924"/>
      <c r="CZ125" s="924"/>
      <c r="DA125" s="924"/>
      <c r="DB125" s="924"/>
      <c r="DC125" s="924"/>
      <c r="DD125" s="924"/>
      <c r="DE125" s="924"/>
      <c r="DF125" s="925"/>
      <c r="DG125" s="961" t="s">
        <v>121</v>
      </c>
      <c r="DH125" s="962"/>
      <c r="DI125" s="962"/>
      <c r="DJ125" s="962"/>
      <c r="DK125" s="962"/>
      <c r="DL125" s="962" t="s">
        <v>121</v>
      </c>
      <c r="DM125" s="962"/>
      <c r="DN125" s="962"/>
      <c r="DO125" s="962"/>
      <c r="DP125" s="962"/>
      <c r="DQ125" s="962" t="s">
        <v>439</v>
      </c>
      <c r="DR125" s="962"/>
      <c r="DS125" s="962"/>
      <c r="DT125" s="962"/>
      <c r="DU125" s="962"/>
      <c r="DV125" s="963" t="s">
        <v>434</v>
      </c>
      <c r="DW125" s="963"/>
      <c r="DX125" s="963"/>
      <c r="DY125" s="963"/>
      <c r="DZ125" s="964"/>
    </row>
    <row r="126" spans="1:130" s="229" customFormat="1" ht="26.25" customHeight="1" thickBot="1">
      <c r="A126" s="1094"/>
      <c r="B126" s="981"/>
      <c r="C126" s="951" t="s">
        <v>458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434</v>
      </c>
      <c r="AB126" s="994"/>
      <c r="AC126" s="994"/>
      <c r="AD126" s="994"/>
      <c r="AE126" s="995"/>
      <c r="AF126" s="996" t="s">
        <v>434</v>
      </c>
      <c r="AG126" s="994"/>
      <c r="AH126" s="994"/>
      <c r="AI126" s="994"/>
      <c r="AJ126" s="995"/>
      <c r="AK126" s="996" t="s">
        <v>121</v>
      </c>
      <c r="AL126" s="994"/>
      <c r="AM126" s="994"/>
      <c r="AN126" s="994"/>
      <c r="AO126" s="995"/>
      <c r="AP126" s="997" t="s">
        <v>434</v>
      </c>
      <c r="AQ126" s="998"/>
      <c r="AR126" s="998"/>
      <c r="AS126" s="998"/>
      <c r="AT126" s="999"/>
      <c r="AU126" s="265"/>
      <c r="AV126" s="265"/>
      <c r="AW126" s="265"/>
      <c r="AX126" s="265"/>
      <c r="AY126" s="265"/>
      <c r="AZ126" s="265"/>
      <c r="BA126" s="265"/>
      <c r="BB126" s="265"/>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65"/>
      <c r="BZ126" s="265"/>
      <c r="CA126" s="265"/>
      <c r="CB126" s="265"/>
      <c r="CC126" s="265"/>
      <c r="CD126" s="266"/>
      <c r="CE126" s="266"/>
      <c r="CF126" s="266"/>
      <c r="CG126" s="263"/>
      <c r="CH126" s="263"/>
      <c r="CI126" s="263"/>
      <c r="CJ126" s="264"/>
      <c r="CK126" s="1059"/>
      <c r="CL126" s="1046"/>
      <c r="CM126" s="1046"/>
      <c r="CN126" s="1046"/>
      <c r="CO126" s="1047"/>
      <c r="CP126" s="984" t="s">
        <v>472</v>
      </c>
      <c r="CQ126" s="985"/>
      <c r="CR126" s="985"/>
      <c r="CS126" s="985"/>
      <c r="CT126" s="985"/>
      <c r="CU126" s="985"/>
      <c r="CV126" s="985"/>
      <c r="CW126" s="985"/>
      <c r="CX126" s="985"/>
      <c r="CY126" s="985"/>
      <c r="CZ126" s="985"/>
      <c r="DA126" s="985"/>
      <c r="DB126" s="985"/>
      <c r="DC126" s="985"/>
      <c r="DD126" s="985"/>
      <c r="DE126" s="985"/>
      <c r="DF126" s="986"/>
      <c r="DG126" s="954" t="s">
        <v>434</v>
      </c>
      <c r="DH126" s="955"/>
      <c r="DI126" s="955"/>
      <c r="DJ126" s="955"/>
      <c r="DK126" s="955"/>
      <c r="DL126" s="955" t="s">
        <v>439</v>
      </c>
      <c r="DM126" s="955"/>
      <c r="DN126" s="955"/>
      <c r="DO126" s="955"/>
      <c r="DP126" s="955"/>
      <c r="DQ126" s="955" t="s">
        <v>121</v>
      </c>
      <c r="DR126" s="955"/>
      <c r="DS126" s="955"/>
      <c r="DT126" s="955"/>
      <c r="DU126" s="955"/>
      <c r="DV126" s="956" t="s">
        <v>434</v>
      </c>
      <c r="DW126" s="956"/>
      <c r="DX126" s="956"/>
      <c r="DY126" s="956"/>
      <c r="DZ126" s="957"/>
    </row>
    <row r="127" spans="1:130" s="229" customFormat="1" ht="26.25" customHeight="1">
      <c r="A127" s="1095"/>
      <c r="B127" s="983"/>
      <c r="C127" s="1037" t="s">
        <v>473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12831</v>
      </c>
      <c r="AB127" s="994"/>
      <c r="AC127" s="994"/>
      <c r="AD127" s="994"/>
      <c r="AE127" s="995"/>
      <c r="AF127" s="996">
        <v>7892</v>
      </c>
      <c r="AG127" s="994"/>
      <c r="AH127" s="994"/>
      <c r="AI127" s="994"/>
      <c r="AJ127" s="995"/>
      <c r="AK127" s="996">
        <v>10233</v>
      </c>
      <c r="AL127" s="994"/>
      <c r="AM127" s="994"/>
      <c r="AN127" s="994"/>
      <c r="AO127" s="995"/>
      <c r="AP127" s="997">
        <v>0.2</v>
      </c>
      <c r="AQ127" s="998"/>
      <c r="AR127" s="998"/>
      <c r="AS127" s="998"/>
      <c r="AT127" s="999"/>
      <c r="AU127" s="265"/>
      <c r="AV127" s="265"/>
      <c r="AW127" s="265"/>
      <c r="AX127" s="1067" t="s">
        <v>474</v>
      </c>
      <c r="AY127" s="1068"/>
      <c r="AZ127" s="1068"/>
      <c r="BA127" s="1068"/>
      <c r="BB127" s="1068"/>
      <c r="BC127" s="1068"/>
      <c r="BD127" s="1068"/>
      <c r="BE127" s="1069"/>
      <c r="BF127" s="1070" t="s">
        <v>475</v>
      </c>
      <c r="BG127" s="1068"/>
      <c r="BH127" s="1068"/>
      <c r="BI127" s="1068"/>
      <c r="BJ127" s="1068"/>
      <c r="BK127" s="1068"/>
      <c r="BL127" s="1069"/>
      <c r="BM127" s="1070" t="s">
        <v>476</v>
      </c>
      <c r="BN127" s="1068"/>
      <c r="BO127" s="1068"/>
      <c r="BP127" s="1068"/>
      <c r="BQ127" s="1068"/>
      <c r="BR127" s="1068"/>
      <c r="BS127" s="1069"/>
      <c r="BT127" s="1070" t="s">
        <v>477</v>
      </c>
      <c r="BU127" s="1068"/>
      <c r="BV127" s="1068"/>
      <c r="BW127" s="1068"/>
      <c r="BX127" s="1068"/>
      <c r="BY127" s="1068"/>
      <c r="BZ127" s="1092"/>
      <c r="CA127" s="265"/>
      <c r="CB127" s="265"/>
      <c r="CC127" s="265"/>
      <c r="CD127" s="266"/>
      <c r="CE127" s="266"/>
      <c r="CF127" s="266"/>
      <c r="CG127" s="263"/>
      <c r="CH127" s="263"/>
      <c r="CI127" s="263"/>
      <c r="CJ127" s="264"/>
      <c r="CK127" s="1059"/>
      <c r="CL127" s="1046"/>
      <c r="CM127" s="1046"/>
      <c r="CN127" s="1046"/>
      <c r="CO127" s="1047"/>
      <c r="CP127" s="984" t="s">
        <v>478</v>
      </c>
      <c r="CQ127" s="985"/>
      <c r="CR127" s="985"/>
      <c r="CS127" s="985"/>
      <c r="CT127" s="985"/>
      <c r="CU127" s="985"/>
      <c r="CV127" s="985"/>
      <c r="CW127" s="985"/>
      <c r="CX127" s="985"/>
      <c r="CY127" s="985"/>
      <c r="CZ127" s="985"/>
      <c r="DA127" s="985"/>
      <c r="DB127" s="985"/>
      <c r="DC127" s="985"/>
      <c r="DD127" s="985"/>
      <c r="DE127" s="985"/>
      <c r="DF127" s="986"/>
      <c r="DG127" s="954" t="s">
        <v>121</v>
      </c>
      <c r="DH127" s="955"/>
      <c r="DI127" s="955"/>
      <c r="DJ127" s="955"/>
      <c r="DK127" s="955"/>
      <c r="DL127" s="955" t="s">
        <v>121</v>
      </c>
      <c r="DM127" s="955"/>
      <c r="DN127" s="955"/>
      <c r="DO127" s="955"/>
      <c r="DP127" s="955"/>
      <c r="DQ127" s="955" t="s">
        <v>434</v>
      </c>
      <c r="DR127" s="955"/>
      <c r="DS127" s="955"/>
      <c r="DT127" s="955"/>
      <c r="DU127" s="955"/>
      <c r="DV127" s="956" t="s">
        <v>121</v>
      </c>
      <c r="DW127" s="956"/>
      <c r="DX127" s="956"/>
      <c r="DY127" s="956"/>
      <c r="DZ127" s="957"/>
    </row>
    <row r="128" spans="1:130" s="229" customFormat="1" ht="26.25" customHeight="1" thickBot="1">
      <c r="A128" s="1078" t="s">
        <v>479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480</v>
      </c>
      <c r="X128" s="1080"/>
      <c r="Y128" s="1080"/>
      <c r="Z128" s="1081"/>
      <c r="AA128" s="1082">
        <v>14162</v>
      </c>
      <c r="AB128" s="1083"/>
      <c r="AC128" s="1083"/>
      <c r="AD128" s="1083"/>
      <c r="AE128" s="1084"/>
      <c r="AF128" s="1085">
        <v>12393</v>
      </c>
      <c r="AG128" s="1083"/>
      <c r="AH128" s="1083"/>
      <c r="AI128" s="1083"/>
      <c r="AJ128" s="1084"/>
      <c r="AK128" s="1085">
        <v>10455</v>
      </c>
      <c r="AL128" s="1083"/>
      <c r="AM128" s="1083"/>
      <c r="AN128" s="1083"/>
      <c r="AO128" s="1084"/>
      <c r="AP128" s="1086"/>
      <c r="AQ128" s="1087"/>
      <c r="AR128" s="1087"/>
      <c r="AS128" s="1087"/>
      <c r="AT128" s="1088"/>
      <c r="AU128" s="265"/>
      <c r="AV128" s="265"/>
      <c r="AW128" s="265"/>
      <c r="AX128" s="923" t="s">
        <v>481</v>
      </c>
      <c r="AY128" s="924"/>
      <c r="AZ128" s="924"/>
      <c r="BA128" s="924"/>
      <c r="BB128" s="924"/>
      <c r="BC128" s="924"/>
      <c r="BD128" s="924"/>
      <c r="BE128" s="925"/>
      <c r="BF128" s="1089" t="s">
        <v>121</v>
      </c>
      <c r="BG128" s="1090"/>
      <c r="BH128" s="1090"/>
      <c r="BI128" s="1090"/>
      <c r="BJ128" s="1090"/>
      <c r="BK128" s="1090"/>
      <c r="BL128" s="1091"/>
      <c r="BM128" s="1089">
        <v>14.62</v>
      </c>
      <c r="BN128" s="1090"/>
      <c r="BO128" s="1090"/>
      <c r="BP128" s="1090"/>
      <c r="BQ128" s="1090"/>
      <c r="BR128" s="1090"/>
      <c r="BS128" s="1091"/>
      <c r="BT128" s="1089">
        <v>20</v>
      </c>
      <c r="BU128" s="1090"/>
      <c r="BV128" s="1090"/>
      <c r="BW128" s="1090"/>
      <c r="BX128" s="1090"/>
      <c r="BY128" s="1090"/>
      <c r="BZ128" s="1114"/>
      <c r="CA128" s="266"/>
      <c r="CB128" s="266"/>
      <c r="CC128" s="266"/>
      <c r="CD128" s="266"/>
      <c r="CE128" s="266"/>
      <c r="CF128" s="266"/>
      <c r="CG128" s="263"/>
      <c r="CH128" s="263"/>
      <c r="CI128" s="263"/>
      <c r="CJ128" s="264"/>
      <c r="CK128" s="1060"/>
      <c r="CL128" s="1061"/>
      <c r="CM128" s="1061"/>
      <c r="CN128" s="1061"/>
      <c r="CO128" s="1062"/>
      <c r="CP128" s="1071" t="s">
        <v>482</v>
      </c>
      <c r="CQ128" s="1072"/>
      <c r="CR128" s="1072"/>
      <c r="CS128" s="1072"/>
      <c r="CT128" s="1072"/>
      <c r="CU128" s="1072"/>
      <c r="CV128" s="1072"/>
      <c r="CW128" s="1072"/>
      <c r="CX128" s="1072"/>
      <c r="CY128" s="1072"/>
      <c r="CZ128" s="1072"/>
      <c r="DA128" s="1072"/>
      <c r="DB128" s="1072"/>
      <c r="DC128" s="1072"/>
      <c r="DD128" s="1072"/>
      <c r="DE128" s="1072"/>
      <c r="DF128" s="1073"/>
      <c r="DG128" s="1074">
        <v>5754</v>
      </c>
      <c r="DH128" s="1075"/>
      <c r="DI128" s="1075"/>
      <c r="DJ128" s="1075"/>
      <c r="DK128" s="1075"/>
      <c r="DL128" s="1075">
        <v>2775</v>
      </c>
      <c r="DM128" s="1075"/>
      <c r="DN128" s="1075"/>
      <c r="DO128" s="1075"/>
      <c r="DP128" s="1075"/>
      <c r="DQ128" s="1075">
        <v>788</v>
      </c>
      <c r="DR128" s="1075"/>
      <c r="DS128" s="1075"/>
      <c r="DT128" s="1075"/>
      <c r="DU128" s="1075"/>
      <c r="DV128" s="1076">
        <v>0</v>
      </c>
      <c r="DW128" s="1076"/>
      <c r="DX128" s="1076"/>
      <c r="DY128" s="1076"/>
      <c r="DZ128" s="1077"/>
    </row>
    <row r="129" spans="1:131" s="229" customFormat="1" ht="26.25" customHeight="1">
      <c r="A129" s="965" t="s">
        <v>101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483</v>
      </c>
      <c r="X129" s="1109"/>
      <c r="Y129" s="1109"/>
      <c r="Z129" s="1110"/>
      <c r="AA129" s="993">
        <v>5670200</v>
      </c>
      <c r="AB129" s="994"/>
      <c r="AC129" s="994"/>
      <c r="AD129" s="994"/>
      <c r="AE129" s="995"/>
      <c r="AF129" s="996">
        <v>5551369</v>
      </c>
      <c r="AG129" s="994"/>
      <c r="AH129" s="994"/>
      <c r="AI129" s="994"/>
      <c r="AJ129" s="995"/>
      <c r="AK129" s="996">
        <v>5650447</v>
      </c>
      <c r="AL129" s="994"/>
      <c r="AM129" s="994"/>
      <c r="AN129" s="994"/>
      <c r="AO129" s="995"/>
      <c r="AP129" s="1111"/>
      <c r="AQ129" s="1112"/>
      <c r="AR129" s="1112"/>
      <c r="AS129" s="1112"/>
      <c r="AT129" s="1113"/>
      <c r="AU129" s="267"/>
      <c r="AV129" s="267"/>
      <c r="AW129" s="267"/>
      <c r="AX129" s="1102" t="s">
        <v>484</v>
      </c>
      <c r="AY129" s="985"/>
      <c r="AZ129" s="985"/>
      <c r="BA129" s="985"/>
      <c r="BB129" s="985"/>
      <c r="BC129" s="985"/>
      <c r="BD129" s="985"/>
      <c r="BE129" s="986"/>
      <c r="BF129" s="1103" t="s">
        <v>121</v>
      </c>
      <c r="BG129" s="1104"/>
      <c r="BH129" s="1104"/>
      <c r="BI129" s="1104"/>
      <c r="BJ129" s="1104"/>
      <c r="BK129" s="1104"/>
      <c r="BL129" s="1105"/>
      <c r="BM129" s="1103">
        <v>19.62</v>
      </c>
      <c r="BN129" s="1104"/>
      <c r="BO129" s="1104"/>
      <c r="BP129" s="1104"/>
      <c r="BQ129" s="1104"/>
      <c r="BR129" s="1104"/>
      <c r="BS129" s="1105"/>
      <c r="BT129" s="1103">
        <v>30</v>
      </c>
      <c r="BU129" s="1106"/>
      <c r="BV129" s="1106"/>
      <c r="BW129" s="1106"/>
      <c r="BX129" s="1106"/>
      <c r="BY129" s="1106"/>
      <c r="BZ129" s="1107"/>
      <c r="CA129" s="268"/>
      <c r="CB129" s="268"/>
      <c r="CC129" s="268"/>
      <c r="CD129" s="268"/>
      <c r="CE129" s="268"/>
      <c r="CF129" s="268"/>
      <c r="CG129" s="268"/>
      <c r="CH129" s="268"/>
      <c r="CI129" s="268"/>
      <c r="CJ129" s="268"/>
      <c r="CK129" s="268"/>
      <c r="CL129" s="268"/>
      <c r="CM129" s="268"/>
      <c r="CN129" s="268"/>
      <c r="CO129" s="268"/>
      <c r="CP129" s="268"/>
      <c r="CQ129" s="268"/>
      <c r="CR129" s="268"/>
      <c r="CS129" s="268"/>
      <c r="CT129" s="268"/>
      <c r="CU129" s="268"/>
      <c r="CV129" s="268"/>
      <c r="CW129" s="268"/>
      <c r="CX129" s="268"/>
      <c r="CY129" s="268"/>
      <c r="CZ129" s="268"/>
      <c r="DA129" s="268"/>
      <c r="DB129" s="268"/>
      <c r="DC129" s="268"/>
      <c r="DD129" s="268"/>
      <c r="DE129" s="268"/>
      <c r="DF129" s="268"/>
      <c r="DG129" s="268"/>
      <c r="DH129" s="268"/>
      <c r="DI129" s="268"/>
      <c r="DJ129" s="268"/>
      <c r="DK129" s="268"/>
      <c r="DL129" s="268"/>
      <c r="DM129" s="268"/>
      <c r="DN129" s="268"/>
      <c r="DO129" s="268"/>
      <c r="DP129" s="236"/>
      <c r="DQ129" s="236"/>
      <c r="DR129" s="236"/>
      <c r="DS129" s="236"/>
      <c r="DT129" s="236"/>
      <c r="DU129" s="236"/>
      <c r="DV129" s="236"/>
      <c r="DW129" s="236"/>
      <c r="DX129" s="236"/>
      <c r="DY129" s="236"/>
      <c r="DZ129" s="240"/>
    </row>
    <row r="130" spans="1:131" s="229" customFormat="1" ht="26.25" customHeight="1">
      <c r="A130" s="965" t="s">
        <v>485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486</v>
      </c>
      <c r="X130" s="1109"/>
      <c r="Y130" s="1109"/>
      <c r="Z130" s="1110"/>
      <c r="AA130" s="993">
        <v>1095322</v>
      </c>
      <c r="AB130" s="994"/>
      <c r="AC130" s="994"/>
      <c r="AD130" s="994"/>
      <c r="AE130" s="995"/>
      <c r="AF130" s="996">
        <v>1073063</v>
      </c>
      <c r="AG130" s="994"/>
      <c r="AH130" s="994"/>
      <c r="AI130" s="994"/>
      <c r="AJ130" s="995"/>
      <c r="AK130" s="996">
        <v>1224954</v>
      </c>
      <c r="AL130" s="994"/>
      <c r="AM130" s="994"/>
      <c r="AN130" s="994"/>
      <c r="AO130" s="995"/>
      <c r="AP130" s="1111"/>
      <c r="AQ130" s="1112"/>
      <c r="AR130" s="1112"/>
      <c r="AS130" s="1112"/>
      <c r="AT130" s="1113"/>
      <c r="AU130" s="267"/>
      <c r="AV130" s="267"/>
      <c r="AW130" s="267"/>
      <c r="AX130" s="1102" t="s">
        <v>487</v>
      </c>
      <c r="AY130" s="985"/>
      <c r="AZ130" s="985"/>
      <c r="BA130" s="985"/>
      <c r="BB130" s="985"/>
      <c r="BC130" s="985"/>
      <c r="BD130" s="985"/>
      <c r="BE130" s="986"/>
      <c r="BF130" s="1139">
        <v>8.6999999999999993</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8"/>
      <c r="CB130" s="268"/>
      <c r="CC130" s="268"/>
      <c r="CD130" s="268"/>
      <c r="CE130" s="268"/>
      <c r="CF130" s="268"/>
      <c r="CG130" s="268"/>
      <c r="CH130" s="268"/>
      <c r="CI130" s="268"/>
      <c r="CJ130" s="268"/>
      <c r="CK130" s="268"/>
      <c r="CL130" s="268"/>
      <c r="CM130" s="268"/>
      <c r="CN130" s="268"/>
      <c r="CO130" s="268"/>
      <c r="CP130" s="268"/>
      <c r="CQ130" s="268"/>
      <c r="CR130" s="268"/>
      <c r="CS130" s="268"/>
      <c r="CT130" s="268"/>
      <c r="CU130" s="268"/>
      <c r="CV130" s="268"/>
      <c r="CW130" s="268"/>
      <c r="CX130" s="268"/>
      <c r="CY130" s="268"/>
      <c r="CZ130" s="268"/>
      <c r="DA130" s="268"/>
      <c r="DB130" s="268"/>
      <c r="DC130" s="268"/>
      <c r="DD130" s="268"/>
      <c r="DE130" s="268"/>
      <c r="DF130" s="268"/>
      <c r="DG130" s="268"/>
      <c r="DH130" s="268"/>
      <c r="DI130" s="268"/>
      <c r="DJ130" s="268"/>
      <c r="DK130" s="268"/>
      <c r="DL130" s="268"/>
      <c r="DM130" s="268"/>
      <c r="DN130" s="268"/>
      <c r="DO130" s="268"/>
      <c r="DP130" s="236"/>
      <c r="DQ130" s="236"/>
      <c r="DR130" s="236"/>
      <c r="DS130" s="236"/>
      <c r="DT130" s="236"/>
      <c r="DU130" s="236"/>
      <c r="DV130" s="236"/>
      <c r="DW130" s="236"/>
      <c r="DX130" s="236"/>
      <c r="DY130" s="236"/>
      <c r="DZ130" s="240"/>
    </row>
    <row r="131" spans="1:131" s="229"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488</v>
      </c>
      <c r="X131" s="1147"/>
      <c r="Y131" s="1147"/>
      <c r="Z131" s="1148"/>
      <c r="AA131" s="1040">
        <v>4574878</v>
      </c>
      <c r="AB131" s="1019"/>
      <c r="AC131" s="1019"/>
      <c r="AD131" s="1019"/>
      <c r="AE131" s="1020"/>
      <c r="AF131" s="1018">
        <v>4478306</v>
      </c>
      <c r="AG131" s="1019"/>
      <c r="AH131" s="1019"/>
      <c r="AI131" s="1019"/>
      <c r="AJ131" s="1020"/>
      <c r="AK131" s="1018">
        <v>4425493</v>
      </c>
      <c r="AL131" s="1019"/>
      <c r="AM131" s="1019"/>
      <c r="AN131" s="1019"/>
      <c r="AO131" s="1020"/>
      <c r="AP131" s="1149"/>
      <c r="AQ131" s="1150"/>
      <c r="AR131" s="1150"/>
      <c r="AS131" s="1150"/>
      <c r="AT131" s="1151"/>
      <c r="AU131" s="267"/>
      <c r="AV131" s="267"/>
      <c r="AW131" s="267"/>
      <c r="AX131" s="1121" t="s">
        <v>489</v>
      </c>
      <c r="AY131" s="1072"/>
      <c r="AZ131" s="1072"/>
      <c r="BA131" s="1072"/>
      <c r="BB131" s="1072"/>
      <c r="BC131" s="1072"/>
      <c r="BD131" s="1072"/>
      <c r="BE131" s="1073"/>
      <c r="BF131" s="1122">
        <v>20</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8"/>
      <c r="CB131" s="268"/>
      <c r="CC131" s="268"/>
      <c r="CD131" s="268"/>
      <c r="CE131" s="268"/>
      <c r="CF131" s="268"/>
      <c r="CG131" s="268"/>
      <c r="CH131" s="268"/>
      <c r="CI131" s="268"/>
      <c r="CJ131" s="268"/>
      <c r="CK131" s="268"/>
      <c r="CL131" s="268"/>
      <c r="CM131" s="268"/>
      <c r="CN131" s="268"/>
      <c r="CO131" s="268"/>
      <c r="CP131" s="268"/>
      <c r="CQ131" s="268"/>
      <c r="CR131" s="268"/>
      <c r="CS131" s="268"/>
      <c r="CT131" s="268"/>
      <c r="CU131" s="268"/>
      <c r="CV131" s="268"/>
      <c r="CW131" s="268"/>
      <c r="CX131" s="268"/>
      <c r="CY131" s="268"/>
      <c r="CZ131" s="268"/>
      <c r="DA131" s="268"/>
      <c r="DB131" s="268"/>
      <c r="DC131" s="268"/>
      <c r="DD131" s="268"/>
      <c r="DE131" s="268"/>
      <c r="DF131" s="268"/>
      <c r="DG131" s="268"/>
      <c r="DH131" s="268"/>
      <c r="DI131" s="268"/>
      <c r="DJ131" s="268"/>
      <c r="DK131" s="268"/>
      <c r="DL131" s="268"/>
      <c r="DM131" s="268"/>
      <c r="DN131" s="268"/>
      <c r="DO131" s="268"/>
      <c r="DP131" s="236"/>
      <c r="DQ131" s="236"/>
      <c r="DR131" s="236"/>
      <c r="DS131" s="236"/>
      <c r="DT131" s="236"/>
      <c r="DU131" s="236"/>
      <c r="DV131" s="236"/>
      <c r="DW131" s="236"/>
      <c r="DX131" s="236"/>
      <c r="DY131" s="236"/>
      <c r="DZ131" s="240"/>
    </row>
    <row r="132" spans="1:131" s="229" customFormat="1" ht="26.25" customHeight="1">
      <c r="A132" s="1128" t="s">
        <v>490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491</v>
      </c>
      <c r="W132" s="1132"/>
      <c r="X132" s="1132"/>
      <c r="Y132" s="1132"/>
      <c r="Z132" s="1133"/>
      <c r="AA132" s="1134">
        <v>6.3105289369999999</v>
      </c>
      <c r="AB132" s="1135"/>
      <c r="AC132" s="1135"/>
      <c r="AD132" s="1135"/>
      <c r="AE132" s="1136"/>
      <c r="AF132" s="1137">
        <v>7.6980447520000004</v>
      </c>
      <c r="AG132" s="1135"/>
      <c r="AH132" s="1135"/>
      <c r="AI132" s="1135"/>
      <c r="AJ132" s="1136"/>
      <c r="AK132" s="1137">
        <v>12.36142504</v>
      </c>
      <c r="AL132" s="1135"/>
      <c r="AM132" s="1135"/>
      <c r="AN132" s="1135"/>
      <c r="AO132" s="1136"/>
      <c r="AP132" s="1034"/>
      <c r="AQ132" s="1035"/>
      <c r="AR132" s="1035"/>
      <c r="AS132" s="1035"/>
      <c r="AT132" s="1138"/>
      <c r="AU132" s="269"/>
      <c r="AV132" s="270"/>
      <c r="AW132" s="270"/>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68"/>
      <c r="CB132" s="268"/>
      <c r="CC132" s="268"/>
      <c r="CD132" s="268"/>
      <c r="CE132" s="268"/>
      <c r="CF132" s="268"/>
      <c r="CG132" s="268"/>
      <c r="CH132" s="268"/>
      <c r="CI132" s="268"/>
      <c r="CJ132" s="268"/>
      <c r="CK132" s="268"/>
      <c r="CL132" s="268"/>
      <c r="CM132" s="268"/>
      <c r="CN132" s="268"/>
      <c r="CO132" s="268"/>
      <c r="CP132" s="268"/>
      <c r="CQ132" s="268"/>
      <c r="CR132" s="268"/>
      <c r="CS132" s="268"/>
      <c r="CT132" s="268"/>
      <c r="CU132" s="268"/>
      <c r="CV132" s="268"/>
      <c r="CW132" s="268"/>
      <c r="CX132" s="268"/>
      <c r="CY132" s="268"/>
      <c r="CZ132" s="268"/>
      <c r="DA132" s="268"/>
      <c r="DB132" s="268"/>
      <c r="DC132" s="268"/>
      <c r="DD132" s="268"/>
      <c r="DE132" s="268"/>
      <c r="DF132" s="268"/>
      <c r="DG132" s="268"/>
      <c r="DH132" s="268"/>
      <c r="DI132" s="268"/>
      <c r="DJ132" s="268"/>
      <c r="DK132" s="268"/>
      <c r="DL132" s="268"/>
      <c r="DM132" s="268"/>
      <c r="DN132" s="268"/>
      <c r="DO132" s="268"/>
      <c r="DP132" s="240"/>
      <c r="DQ132" s="240"/>
      <c r="DR132" s="240"/>
      <c r="DS132" s="240"/>
      <c r="DT132" s="240"/>
      <c r="DU132" s="240"/>
      <c r="DV132" s="240"/>
      <c r="DW132" s="240"/>
      <c r="DX132" s="240"/>
      <c r="DY132" s="240"/>
      <c r="DZ132" s="240"/>
    </row>
    <row r="133" spans="1:131" s="229"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492</v>
      </c>
      <c r="W133" s="1115"/>
      <c r="X133" s="1115"/>
      <c r="Y133" s="1115"/>
      <c r="Z133" s="1116"/>
      <c r="AA133" s="1117">
        <v>6.3</v>
      </c>
      <c r="AB133" s="1118"/>
      <c r="AC133" s="1118"/>
      <c r="AD133" s="1118"/>
      <c r="AE133" s="1119"/>
      <c r="AF133" s="1117">
        <v>6.7</v>
      </c>
      <c r="AG133" s="1118"/>
      <c r="AH133" s="1118"/>
      <c r="AI133" s="1118"/>
      <c r="AJ133" s="1119"/>
      <c r="AK133" s="1117">
        <v>8.6999999999999993</v>
      </c>
      <c r="AL133" s="1118"/>
      <c r="AM133" s="1118"/>
      <c r="AN133" s="1118"/>
      <c r="AO133" s="1119"/>
      <c r="AP133" s="1064"/>
      <c r="AQ133" s="1065"/>
      <c r="AR133" s="1065"/>
      <c r="AS133" s="1065"/>
      <c r="AT133" s="1120"/>
      <c r="AU133" s="270"/>
      <c r="AV133" s="270"/>
      <c r="AW133" s="270"/>
      <c r="AX133" s="270"/>
      <c r="AY133" s="270"/>
      <c r="AZ133" s="270"/>
      <c r="BA133" s="270"/>
      <c r="BB133" s="270"/>
      <c r="BC133" s="270"/>
      <c r="BD133" s="270"/>
      <c r="BE133" s="270"/>
      <c r="BF133" s="270"/>
      <c r="BG133" s="270"/>
      <c r="BH133" s="270"/>
      <c r="BI133" s="270"/>
      <c r="BJ133" s="270"/>
      <c r="BK133" s="270"/>
      <c r="BL133" s="270"/>
      <c r="BM133" s="270"/>
      <c r="BN133" s="268"/>
      <c r="BO133" s="268"/>
      <c r="BP133" s="268"/>
      <c r="BQ133" s="268"/>
      <c r="BR133" s="268"/>
      <c r="BS133" s="268"/>
      <c r="BT133" s="268"/>
      <c r="BU133" s="268"/>
      <c r="BV133" s="268"/>
      <c r="BW133" s="268"/>
      <c r="BX133" s="268"/>
      <c r="BY133" s="268"/>
      <c r="BZ133" s="268"/>
      <c r="CA133" s="268"/>
      <c r="CB133" s="268"/>
      <c r="CC133" s="268"/>
      <c r="CD133" s="268"/>
      <c r="CE133" s="268"/>
      <c r="CF133" s="268"/>
      <c r="CG133" s="268"/>
      <c r="CH133" s="268"/>
      <c r="CI133" s="268"/>
      <c r="CJ133" s="268"/>
      <c r="CK133" s="268"/>
      <c r="CL133" s="268"/>
      <c r="CM133" s="268"/>
      <c r="CN133" s="268"/>
      <c r="CO133" s="268"/>
      <c r="CP133" s="268"/>
      <c r="CQ133" s="268"/>
      <c r="CR133" s="268"/>
      <c r="CS133" s="268"/>
      <c r="CT133" s="268"/>
      <c r="CU133" s="268"/>
      <c r="CV133" s="268"/>
      <c r="CW133" s="268"/>
      <c r="CX133" s="268"/>
      <c r="CY133" s="268"/>
      <c r="CZ133" s="268"/>
      <c r="DA133" s="268"/>
      <c r="DB133" s="268"/>
      <c r="DC133" s="268"/>
      <c r="DD133" s="268"/>
      <c r="DE133" s="268"/>
      <c r="DF133" s="268"/>
      <c r="DG133" s="268"/>
      <c r="DH133" s="268"/>
      <c r="DI133" s="268"/>
      <c r="DJ133" s="268"/>
      <c r="DK133" s="268"/>
      <c r="DL133" s="268"/>
      <c r="DM133" s="268"/>
      <c r="DN133" s="268"/>
      <c r="DO133" s="268"/>
      <c r="DP133" s="240"/>
      <c r="DQ133" s="240"/>
      <c r="DR133" s="240"/>
      <c r="DS133" s="240"/>
      <c r="DT133" s="240"/>
      <c r="DU133" s="240"/>
      <c r="DV133" s="240"/>
      <c r="DW133" s="240"/>
      <c r="DX133" s="240"/>
      <c r="DY133" s="240"/>
      <c r="DZ133" s="240"/>
    </row>
    <row r="134" spans="1:131" s="230" customFormat="1" ht="11.2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c r="AO134" s="271"/>
      <c r="AP134" s="271"/>
      <c r="AQ134" s="271"/>
      <c r="AR134" s="271"/>
      <c r="AS134" s="271"/>
      <c r="AT134" s="271"/>
      <c r="AU134" s="270"/>
      <c r="AV134" s="270"/>
      <c r="AW134" s="270"/>
      <c r="AX134" s="270"/>
      <c r="AY134" s="270"/>
      <c r="AZ134" s="270"/>
      <c r="BA134" s="270"/>
      <c r="BB134" s="270"/>
      <c r="BC134" s="270"/>
      <c r="BD134" s="270"/>
      <c r="BE134" s="270"/>
      <c r="BF134" s="270"/>
      <c r="BG134" s="270"/>
      <c r="BH134" s="270"/>
      <c r="BI134" s="270"/>
      <c r="BJ134" s="270"/>
      <c r="BK134" s="270"/>
      <c r="BL134" s="270"/>
      <c r="BM134" s="270"/>
      <c r="BN134" s="268"/>
      <c r="BO134" s="268"/>
      <c r="BP134" s="268"/>
      <c r="BQ134" s="268"/>
      <c r="BR134" s="268"/>
      <c r="BS134" s="268"/>
      <c r="BT134" s="268"/>
      <c r="BU134" s="268"/>
      <c r="BV134" s="268"/>
      <c r="BW134" s="268"/>
      <c r="BX134" s="268"/>
      <c r="BY134" s="268"/>
      <c r="BZ134" s="268"/>
      <c r="CA134" s="268"/>
      <c r="CB134" s="268"/>
      <c r="CC134" s="268"/>
      <c r="CD134" s="268"/>
      <c r="CE134" s="268"/>
      <c r="CF134" s="268"/>
      <c r="CG134" s="268"/>
      <c r="CH134" s="268"/>
      <c r="CI134" s="268"/>
      <c r="CJ134" s="268"/>
      <c r="CK134" s="268"/>
      <c r="CL134" s="268"/>
      <c r="CM134" s="268"/>
      <c r="CN134" s="268"/>
      <c r="CO134" s="268"/>
      <c r="CP134" s="268"/>
      <c r="CQ134" s="268"/>
      <c r="CR134" s="268"/>
      <c r="CS134" s="268"/>
      <c r="CT134" s="268"/>
      <c r="CU134" s="268"/>
      <c r="CV134" s="268"/>
      <c r="CW134" s="268"/>
      <c r="CX134" s="268"/>
      <c r="CY134" s="268"/>
      <c r="CZ134" s="268"/>
      <c r="DA134" s="268"/>
      <c r="DB134" s="268"/>
      <c r="DC134" s="268"/>
      <c r="DD134" s="268"/>
      <c r="DE134" s="268"/>
      <c r="DF134" s="268"/>
      <c r="DG134" s="268"/>
      <c r="DH134" s="268"/>
      <c r="DI134" s="268"/>
      <c r="DJ134" s="268"/>
      <c r="DK134" s="268"/>
      <c r="DL134" s="268"/>
      <c r="DM134" s="268"/>
      <c r="DN134" s="268"/>
      <c r="DO134" s="268"/>
      <c r="DP134" s="240"/>
      <c r="DQ134" s="240"/>
      <c r="DR134" s="240"/>
      <c r="DS134" s="240"/>
      <c r="DT134" s="240"/>
      <c r="DU134" s="240"/>
      <c r="DV134" s="240"/>
      <c r="DW134" s="240"/>
      <c r="DX134" s="240"/>
      <c r="DY134" s="240"/>
      <c r="DZ134" s="240"/>
      <c r="EA134" s="229"/>
    </row>
    <row r="135" spans="1:131" ht="14.25" hidden="1">
      <c r="AU135" s="271"/>
      <c r="AV135" s="271"/>
      <c r="AW135" s="271"/>
      <c r="AX135" s="271"/>
      <c r="AY135" s="271"/>
      <c r="AZ135" s="271"/>
      <c r="BA135" s="271"/>
      <c r="BB135" s="271"/>
      <c r="BC135" s="271"/>
      <c r="BD135" s="271"/>
      <c r="BE135" s="271"/>
      <c r="BF135" s="271"/>
      <c r="BG135" s="271"/>
      <c r="BH135" s="271"/>
      <c r="BI135" s="271"/>
      <c r="BJ135" s="271"/>
      <c r="BK135" s="271"/>
      <c r="BL135" s="271"/>
      <c r="BM135" s="271"/>
      <c r="BN135" s="271"/>
      <c r="BO135" s="271"/>
      <c r="BP135" s="271"/>
      <c r="BQ135" s="271"/>
      <c r="BR135" s="271"/>
      <c r="BS135" s="271"/>
      <c r="BT135" s="271"/>
      <c r="BU135" s="271"/>
      <c r="BV135" s="271"/>
      <c r="BW135" s="271"/>
      <c r="BX135" s="271"/>
      <c r="BY135" s="271"/>
      <c r="BZ135" s="271"/>
      <c r="CA135" s="271"/>
      <c r="CB135" s="271"/>
      <c r="CC135" s="271"/>
      <c r="CD135" s="271"/>
      <c r="CE135" s="271"/>
      <c r="CF135" s="271"/>
      <c r="CG135" s="271"/>
      <c r="CH135" s="271"/>
      <c r="CI135" s="271"/>
      <c r="CJ135" s="271"/>
      <c r="CK135" s="271"/>
      <c r="CL135" s="271"/>
      <c r="CM135" s="271"/>
      <c r="CN135" s="271"/>
      <c r="CO135" s="271"/>
      <c r="CP135" s="271"/>
      <c r="CQ135" s="271"/>
      <c r="CR135" s="271"/>
      <c r="CS135" s="271"/>
      <c r="CT135" s="271"/>
      <c r="CU135" s="271"/>
      <c r="CV135" s="271"/>
      <c r="CW135" s="271"/>
      <c r="CX135" s="271"/>
      <c r="CY135" s="271"/>
      <c r="CZ135" s="271"/>
      <c r="DA135" s="271"/>
      <c r="DB135" s="271"/>
      <c r="DC135" s="271"/>
      <c r="DD135" s="271"/>
      <c r="DE135" s="271"/>
      <c r="DF135" s="271"/>
      <c r="DG135" s="271"/>
      <c r="DH135" s="271"/>
      <c r="DI135" s="271"/>
      <c r="DJ135" s="271"/>
      <c r="DK135" s="271"/>
      <c r="DL135" s="271"/>
      <c r="DM135" s="271"/>
      <c r="DN135" s="271"/>
      <c r="DO135" s="271"/>
      <c r="DP135" s="271"/>
      <c r="DQ135" s="271"/>
      <c r="DR135" s="271"/>
      <c r="DS135" s="271"/>
      <c r="DT135" s="271"/>
      <c r="DU135" s="271"/>
      <c r="DV135" s="271"/>
      <c r="DW135" s="271"/>
      <c r="DX135" s="271"/>
      <c r="DY135" s="271"/>
      <c r="DZ135" s="271"/>
    </row>
    <row r="136" spans="1:131" hidden="1"/>
  </sheetData>
  <sheetProtection algorithmName="SHA-512" hashValue="AXRi4QXp1Gw8TumfJeir54mp2RUfhzBr+u7vXfp+lnVS3zL4nbgo3cbpbAHLRobVlZiIWMpEwgjU9aqdDi91Zw==" saltValue="omxn+/gSFaDNdlX+w1iy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A4" zoomScaleNormal="85" zoomScaleSheetLayoutView="100" workbookViewId="0">
      <selection activeCell="A4" sqref="A4"/>
    </sheetView>
  </sheetViews>
  <sheetFormatPr defaultColWidth="0" defaultRowHeight="13.5" customHeight="1" zeroHeight="1"/>
  <cols>
    <col min="1" max="120" width="2.75" style="274" customWidth="1"/>
    <col min="121" max="121" width="0" style="273" hidden="1" customWidth="1"/>
    <col min="122" max="16384" width="9" style="273" hidden="1"/>
  </cols>
  <sheetData>
    <row r="1" spans="1:120">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row>
    <row r="2" spans="1:120"/>
    <row r="3" spans="1:120"/>
    <row r="4" spans="1:120"/>
    <row r="5" spans="1:120"/>
    <row r="6" spans="1:120"/>
    <row r="7" spans="1:120"/>
    <row r="8" spans="1:120"/>
    <row r="9" spans="1:120"/>
    <row r="10" spans="1:120"/>
    <row r="11" spans="1:120"/>
    <row r="12" spans="1:120"/>
    <row r="13" spans="1:120"/>
    <row r="14" spans="1:120"/>
    <row r="15" spans="1:120"/>
    <row r="16" spans="1:120">
      <c r="DP16" s="273"/>
    </row>
    <row r="17" spans="119:120">
      <c r="DP17" s="273"/>
    </row>
    <row r="18" spans="119:120"/>
    <row r="19" spans="119:120"/>
    <row r="20" spans="119:120">
      <c r="DO20" s="273"/>
      <c r="DP20" s="273"/>
    </row>
    <row r="21" spans="119:120">
      <c r="DP21" s="273"/>
    </row>
    <row r="22" spans="119:120"/>
    <row r="23" spans="119:120">
      <c r="DO23" s="273"/>
      <c r="DP23" s="273"/>
    </row>
    <row r="24" spans="119:120">
      <c r="DP24" s="273"/>
    </row>
    <row r="25" spans="119:120">
      <c r="DP25" s="273"/>
    </row>
    <row r="26" spans="119:120">
      <c r="DO26" s="273"/>
      <c r="DP26" s="273"/>
    </row>
    <row r="27" spans="119:120"/>
    <row r="28" spans="119:120">
      <c r="DO28" s="273"/>
      <c r="DP28" s="273"/>
    </row>
    <row r="29" spans="119:120">
      <c r="DP29" s="273"/>
    </row>
    <row r="30" spans="119:120"/>
    <row r="31" spans="119:120">
      <c r="DO31" s="273"/>
      <c r="DP31" s="273"/>
    </row>
    <row r="32" spans="119:120"/>
    <row r="33" spans="98:120">
      <c r="DO33" s="273"/>
      <c r="DP33" s="273"/>
    </row>
    <row r="34" spans="98:120">
      <c r="DM34" s="273"/>
    </row>
    <row r="35" spans="98:120">
      <c r="CT35" s="273"/>
      <c r="CU35" s="273"/>
      <c r="CV35" s="273"/>
      <c r="CY35" s="273"/>
      <c r="CZ35" s="273"/>
      <c r="DA35" s="273"/>
      <c r="DD35" s="273"/>
      <c r="DE35" s="273"/>
      <c r="DF35" s="273"/>
      <c r="DI35" s="273"/>
      <c r="DJ35" s="273"/>
      <c r="DK35" s="273"/>
      <c r="DM35" s="273"/>
      <c r="DN35" s="273"/>
      <c r="DO35" s="273"/>
      <c r="DP35" s="273"/>
    </row>
    <row r="36" spans="98:120"/>
    <row r="37" spans="98:120">
      <c r="CW37" s="273"/>
      <c r="DB37" s="273"/>
      <c r="DG37" s="273"/>
      <c r="DL37" s="273"/>
      <c r="DP37" s="273"/>
    </row>
    <row r="38" spans="98:120">
      <c r="CT38" s="273"/>
      <c r="CU38" s="273"/>
      <c r="CV38" s="273"/>
      <c r="CW38" s="273"/>
      <c r="CY38" s="273"/>
      <c r="CZ38" s="273"/>
      <c r="DA38" s="273"/>
      <c r="DB38" s="273"/>
      <c r="DD38" s="273"/>
      <c r="DE38" s="273"/>
      <c r="DF38" s="273"/>
      <c r="DG38" s="273"/>
      <c r="DI38" s="273"/>
      <c r="DJ38" s="273"/>
      <c r="DK38" s="273"/>
      <c r="DL38" s="273"/>
      <c r="DN38" s="273"/>
      <c r="DO38" s="273"/>
      <c r="DP38" s="273"/>
    </row>
    <row r="39" spans="98:120"/>
    <row r="40" spans="98:120"/>
    <row r="41" spans="98:120"/>
    <row r="42" spans="98:120"/>
    <row r="43" spans="98:120"/>
    <row r="44" spans="98:120"/>
    <row r="45" spans="98:120"/>
    <row r="46" spans="98:120"/>
    <row r="47" spans="98:120"/>
    <row r="48" spans="98:120"/>
    <row r="49" spans="22:120">
      <c r="DN49" s="273"/>
      <c r="DO49" s="273"/>
      <c r="DP49" s="27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3"/>
      <c r="CS63" s="273"/>
      <c r="CX63" s="273"/>
      <c r="DC63" s="273"/>
      <c r="DH63" s="273"/>
    </row>
    <row r="64" spans="22:120">
      <c r="V64" s="273"/>
    </row>
    <row r="65" spans="15:120">
      <c r="X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3"/>
      <c r="BX65" s="273"/>
      <c r="BY65" s="273"/>
      <c r="BZ65" s="273"/>
      <c r="CA65" s="273"/>
      <c r="CB65" s="273"/>
      <c r="CC65" s="273"/>
      <c r="CD65" s="273"/>
      <c r="CE65" s="273"/>
      <c r="CF65" s="273"/>
      <c r="CG65" s="273"/>
      <c r="CH65" s="273"/>
      <c r="CI65" s="273"/>
      <c r="CJ65" s="273"/>
      <c r="CK65" s="273"/>
      <c r="CL65" s="273"/>
      <c r="CM65" s="273"/>
      <c r="CN65" s="273"/>
      <c r="CO65" s="273"/>
      <c r="CP65" s="273"/>
      <c r="CQ65" s="273"/>
      <c r="CR65" s="273"/>
      <c r="CU65" s="273"/>
      <c r="CZ65" s="273"/>
      <c r="DE65" s="273"/>
      <c r="DJ65" s="273"/>
    </row>
    <row r="66" spans="15:120">
      <c r="Q66" s="273"/>
      <c r="S66" s="273"/>
      <c r="U66" s="273"/>
      <c r="DM66" s="273"/>
    </row>
    <row r="67" spans="15:120">
      <c r="O67" s="273"/>
      <c r="P67" s="273"/>
      <c r="R67" s="273"/>
      <c r="T67" s="273"/>
      <c r="Y67" s="273"/>
      <c r="CT67" s="273"/>
      <c r="CV67" s="273"/>
      <c r="CW67" s="273"/>
      <c r="CY67" s="273"/>
      <c r="DA67" s="273"/>
      <c r="DB67" s="273"/>
      <c r="DD67" s="273"/>
      <c r="DF67" s="273"/>
      <c r="DG67" s="273"/>
      <c r="DI67" s="273"/>
      <c r="DK67" s="273"/>
      <c r="DL67" s="273"/>
      <c r="DN67" s="273"/>
      <c r="DO67" s="273"/>
      <c r="DP67" s="273"/>
    </row>
    <row r="68" spans="15:120"/>
    <row r="69" spans="15:120"/>
    <row r="70" spans="15:120"/>
    <row r="71" spans="15:120"/>
    <row r="72" spans="15:120">
      <c r="DP72" s="273"/>
    </row>
    <row r="73" spans="15:120">
      <c r="DP73" s="27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3"/>
      <c r="CX96" s="273"/>
      <c r="DC96" s="273"/>
      <c r="DH96" s="273"/>
    </row>
    <row r="97" spans="24:120">
      <c r="CS97" s="273"/>
      <c r="CX97" s="273"/>
      <c r="DC97" s="273"/>
      <c r="DH97" s="273"/>
      <c r="DP97" s="274" t="s">
        <v>493</v>
      </c>
    </row>
    <row r="98" spans="24:120" hidden="1">
      <c r="CS98" s="273"/>
      <c r="CX98" s="273"/>
      <c r="DC98" s="273"/>
      <c r="DH98" s="273"/>
    </row>
    <row r="99" spans="24:120" hidden="1">
      <c r="CS99" s="273"/>
      <c r="CX99" s="273"/>
      <c r="DC99" s="273"/>
      <c r="DH99" s="273"/>
    </row>
    <row r="100" spans="24:120" hidden="1"/>
    <row r="101" spans="24:120" ht="12" hidden="1" customHeight="1">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3"/>
      <c r="BA101" s="273"/>
      <c r="BB101" s="273"/>
      <c r="BC101" s="273"/>
      <c r="BD101" s="273"/>
      <c r="BE101" s="273"/>
      <c r="BF101" s="273"/>
      <c r="BG101" s="273"/>
      <c r="BH101" s="273"/>
      <c r="BI101" s="273"/>
      <c r="BJ101" s="273"/>
      <c r="BK101" s="273"/>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U101" s="273"/>
      <c r="CZ101" s="273"/>
      <c r="DE101" s="273"/>
      <c r="DJ101" s="273"/>
    </row>
    <row r="102" spans="24:120" ht="1.5" hidden="1" customHeight="1">
      <c r="CU102" s="273"/>
      <c r="CZ102" s="273"/>
      <c r="DE102" s="273"/>
      <c r="DJ102" s="273"/>
      <c r="DM102" s="273"/>
    </row>
    <row r="103" spans="24:120" hidden="1">
      <c r="CT103" s="273"/>
      <c r="CV103" s="273"/>
      <c r="CW103" s="273"/>
      <c r="CY103" s="273"/>
      <c r="DA103" s="273"/>
      <c r="DB103" s="273"/>
      <c r="DD103" s="273"/>
      <c r="DF103" s="273"/>
      <c r="DG103" s="273"/>
      <c r="DI103" s="273"/>
      <c r="DK103" s="273"/>
      <c r="DL103" s="273"/>
      <c r="DM103" s="273"/>
      <c r="DN103" s="273"/>
      <c r="DO103" s="273"/>
      <c r="DP103" s="273"/>
    </row>
    <row r="104" spans="24:120" hidden="1">
      <c r="CV104" s="273"/>
      <c r="CW104" s="273"/>
      <c r="DA104" s="273"/>
      <c r="DB104" s="273"/>
      <c r="DF104" s="273"/>
      <c r="DG104" s="273"/>
      <c r="DK104" s="273"/>
      <c r="DL104" s="273"/>
      <c r="DN104" s="273"/>
      <c r="DO104" s="273"/>
      <c r="DP104" s="273"/>
    </row>
    <row r="105" spans="24:120" ht="12.75" hidden="1" customHeight="1"/>
    <row r="106" spans="24:120" hidden="1"/>
    <row r="107" spans="24:120" hidden="1"/>
    <row r="108" spans="24:120" hidden="1"/>
    <row r="109" spans="24:120" hidden="1"/>
    <row r="110" spans="24:120" hidden="1"/>
  </sheetData>
  <sheetProtection algorithmName="SHA-512" hashValue="0pGeutwAOr3wIvPZC+6OuT4+oHKDsPBz88x25PRPOg/2vkpys4GlfYcMKOqLmkUo1WNBIrKEP+np116hPJi+tw==" saltValue="zss0km9CAhSLcK8Jawx3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cols>
    <col min="1" max="116" width="2.625" style="274" customWidth="1"/>
    <col min="117" max="16384" width="9" style="273" hidden="1"/>
  </cols>
  <sheetData>
    <row r="1" spans="2:116">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row>
    <row r="2" spans="2:116"/>
    <row r="3" spans="2:116"/>
    <row r="4" spans="2:116">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CX4" s="273"/>
      <c r="CY4" s="273"/>
      <c r="CZ4" s="273"/>
      <c r="DA4" s="273"/>
      <c r="DB4" s="273"/>
      <c r="DC4" s="273"/>
      <c r="DD4" s="273"/>
      <c r="DE4" s="273"/>
      <c r="DF4" s="273"/>
      <c r="DG4" s="273"/>
      <c r="DH4" s="273"/>
      <c r="DI4" s="273"/>
      <c r="DJ4" s="273"/>
      <c r="DK4" s="273"/>
      <c r="DL4" s="273"/>
    </row>
    <row r="5" spans="2:116">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row>
    <row r="6" spans="2:116"/>
    <row r="7" spans="2:116"/>
    <row r="8" spans="2:116"/>
    <row r="9" spans="2:116"/>
    <row r="10" spans="2:116"/>
    <row r="11" spans="2:116"/>
    <row r="12" spans="2:116"/>
    <row r="13" spans="2:116"/>
    <row r="14" spans="2:116"/>
    <row r="15" spans="2:116"/>
    <row r="16" spans="2:116"/>
    <row r="17" spans="9:116"/>
    <row r="18" spans="9:116">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row>
    <row r="19" spans="9:116"/>
    <row r="20" spans="9:116"/>
    <row r="21" spans="9:116">
      <c r="DL21" s="273"/>
    </row>
    <row r="22" spans="9:116">
      <c r="DI22" s="273"/>
      <c r="DJ22" s="273"/>
      <c r="DK22" s="273"/>
      <c r="DL22" s="273"/>
    </row>
    <row r="23" spans="9:116">
      <c r="CY23" s="273"/>
      <c r="CZ23" s="273"/>
      <c r="DA23" s="273"/>
      <c r="DB23" s="273"/>
      <c r="DC23" s="273"/>
      <c r="DD23" s="273"/>
      <c r="DE23" s="273"/>
      <c r="DF23" s="273"/>
      <c r="DG23" s="273"/>
      <c r="DH23" s="273"/>
      <c r="DI23" s="273"/>
      <c r="DJ23" s="273"/>
      <c r="DK23" s="273"/>
      <c r="DL23" s="273"/>
    </row>
    <row r="24" spans="9:116"/>
    <row r="25" spans="9:116"/>
    <row r="26" spans="9:116"/>
    <row r="27" spans="9:116"/>
    <row r="28" spans="9:116"/>
    <row r="29" spans="9:116"/>
    <row r="30" spans="9:116"/>
    <row r="31" spans="9:116"/>
    <row r="32" spans="9:116"/>
    <row r="33" spans="15:116"/>
    <row r="34" spans="15:116"/>
    <row r="35" spans="15:116">
      <c r="CZ35" s="273"/>
      <c r="DA35" s="273"/>
      <c r="DB35" s="273"/>
      <c r="DC35" s="273"/>
      <c r="DD35" s="273"/>
      <c r="DE35" s="273"/>
      <c r="DF35" s="273"/>
      <c r="DG35" s="273"/>
      <c r="DH35" s="273"/>
      <c r="DI35" s="273"/>
      <c r="DJ35" s="273"/>
      <c r="DK35" s="273"/>
      <c r="DL35" s="273"/>
    </row>
    <row r="36" spans="15:116"/>
    <row r="37" spans="15:116">
      <c r="DL37" s="273"/>
    </row>
    <row r="38" spans="15:116">
      <c r="DI38" s="273"/>
      <c r="DJ38" s="273"/>
      <c r="DK38" s="273"/>
      <c r="DL38" s="273"/>
    </row>
    <row r="39" spans="15:116"/>
    <row r="40" spans="15:116"/>
    <row r="41" spans="15:116"/>
    <row r="42" spans="15:116"/>
    <row r="43" spans="15:116">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E43" s="273"/>
      <c r="DF43" s="273"/>
      <c r="DG43" s="273"/>
      <c r="DH43" s="273"/>
      <c r="DI43" s="273"/>
      <c r="DJ43" s="273"/>
      <c r="DK43" s="273"/>
      <c r="DL43" s="273"/>
    </row>
    <row r="44" spans="15:116">
      <c r="DL44" s="273"/>
    </row>
    <row r="45" spans="15:116"/>
    <row r="46" spans="15:116">
      <c r="DA46" s="273"/>
      <c r="DB46" s="273"/>
      <c r="DC46" s="273"/>
      <c r="DD46" s="273"/>
      <c r="DE46" s="273"/>
      <c r="DF46" s="273"/>
      <c r="DG46" s="273"/>
      <c r="DH46" s="273"/>
      <c r="DI46" s="273"/>
      <c r="DJ46" s="273"/>
      <c r="DK46" s="273"/>
      <c r="DL46" s="273"/>
    </row>
    <row r="47" spans="15:116"/>
    <row r="48" spans="15:116"/>
    <row r="49" spans="104:116"/>
    <row r="50" spans="104:116">
      <c r="CZ50" s="273"/>
      <c r="DA50" s="273"/>
      <c r="DB50" s="273"/>
      <c r="DC50" s="273"/>
      <c r="DD50" s="273"/>
      <c r="DE50" s="273"/>
      <c r="DF50" s="273"/>
      <c r="DG50" s="273"/>
      <c r="DH50" s="273"/>
      <c r="DI50" s="273"/>
      <c r="DJ50" s="273"/>
      <c r="DK50" s="273"/>
      <c r="DL50" s="273"/>
    </row>
    <row r="51" spans="104:116"/>
    <row r="52" spans="104:116"/>
    <row r="53" spans="104:116">
      <c r="DL53" s="27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3"/>
      <c r="DD67" s="273"/>
      <c r="DE67" s="273"/>
      <c r="DF67" s="273"/>
      <c r="DG67" s="273"/>
      <c r="DH67" s="273"/>
      <c r="DI67" s="273"/>
      <c r="DJ67" s="273"/>
      <c r="DK67" s="273"/>
      <c r="DL67" s="27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tk6XFmv75SBXuhO9qP/dQHufmWgitg2Xph+cT4A89Ng4Ob7hhP/GSqB2ALzTsG/XA4GkpRiHJWFG6q9FP90HA==" saltValue="utiID/A/HxXmZAsfvTwG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4"/>
  <sheetViews>
    <sheetView showGridLines="0" view="pageBreakPreview" workbookViewId="0"/>
  </sheetViews>
  <sheetFormatPr defaultColWidth="0" defaultRowHeight="13.5" customHeight="1" zeroHeight="1"/>
  <cols>
    <col min="1" max="36" width="2.5" style="275" customWidth="1"/>
    <col min="37" max="44" width="17" style="275" customWidth="1"/>
    <col min="45" max="45" width="6.125" style="282" customWidth="1"/>
    <col min="46" max="46" width="3" style="280" customWidth="1"/>
    <col min="47" max="47" width="19.125" style="275" hidden="1" customWidth="1"/>
    <col min="48" max="52" width="12.625" style="275" hidden="1" customWidth="1"/>
    <col min="53" max="16384" width="8.625" style="275" hidden="1"/>
  </cols>
  <sheetData>
    <row r="1" spans="1:46">
      <c r="AS1" s="276"/>
      <c r="AT1" s="276"/>
    </row>
    <row r="2" spans="1:46">
      <c r="AS2" s="276"/>
      <c r="AT2" s="276"/>
    </row>
    <row r="3" spans="1:46">
      <c r="AS3" s="276"/>
      <c r="AT3" s="276"/>
    </row>
    <row r="4" spans="1:46">
      <c r="AS4" s="276"/>
      <c r="AT4" s="276"/>
    </row>
    <row r="5" spans="1:46" ht="17.25">
      <c r="A5" s="277" t="s">
        <v>494</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9"/>
    </row>
    <row r="6" spans="1:46">
      <c r="A6" s="280"/>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81" t="s">
        <v>495</v>
      </c>
      <c r="AL6" s="281"/>
      <c r="AM6" s="281"/>
      <c r="AN6" s="281"/>
      <c r="AO6" s="276"/>
      <c r="AP6" s="276"/>
      <c r="AQ6" s="276"/>
      <c r="AR6" s="276"/>
    </row>
    <row r="7" spans="1:46">
      <c r="A7" s="280"/>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83"/>
      <c r="AL7" s="284"/>
      <c r="AM7" s="284"/>
      <c r="AN7" s="285"/>
      <c r="AO7" s="1155" t="s">
        <v>496</v>
      </c>
      <c r="AP7" s="286"/>
      <c r="AQ7" s="287" t="s">
        <v>497</v>
      </c>
      <c r="AR7" s="288"/>
    </row>
    <row r="8" spans="1:46">
      <c r="A8" s="280"/>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89"/>
      <c r="AL8" s="290"/>
      <c r="AM8" s="290"/>
      <c r="AN8" s="291"/>
      <c r="AO8" s="1156"/>
      <c r="AP8" s="292" t="s">
        <v>498</v>
      </c>
      <c r="AQ8" s="293" t="s">
        <v>499</v>
      </c>
      <c r="AR8" s="294" t="s">
        <v>500</v>
      </c>
    </row>
    <row r="9" spans="1:46">
      <c r="A9" s="280"/>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1157" t="s">
        <v>501</v>
      </c>
      <c r="AL9" s="1158"/>
      <c r="AM9" s="1158"/>
      <c r="AN9" s="1159"/>
      <c r="AO9" s="295">
        <v>1210634</v>
      </c>
      <c r="AP9" s="295">
        <v>125937</v>
      </c>
      <c r="AQ9" s="296">
        <v>135358</v>
      </c>
      <c r="AR9" s="297">
        <v>-7</v>
      </c>
    </row>
    <row r="10" spans="1:46">
      <c r="A10" s="280"/>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1157" t="s">
        <v>502</v>
      </c>
      <c r="AL10" s="1158"/>
      <c r="AM10" s="1158"/>
      <c r="AN10" s="1159"/>
      <c r="AO10" s="298">
        <v>161051</v>
      </c>
      <c r="AP10" s="298">
        <v>16753</v>
      </c>
      <c r="AQ10" s="299">
        <v>16285</v>
      </c>
      <c r="AR10" s="300">
        <v>2.9</v>
      </c>
    </row>
    <row r="11" spans="1:46" ht="13.5" customHeight="1">
      <c r="A11" s="280"/>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1157" t="s">
        <v>503</v>
      </c>
      <c r="AL11" s="1158"/>
      <c r="AM11" s="1158"/>
      <c r="AN11" s="1159"/>
      <c r="AO11" s="298">
        <v>234358</v>
      </c>
      <c r="AP11" s="298">
        <v>24379</v>
      </c>
      <c r="AQ11" s="299">
        <v>23139</v>
      </c>
      <c r="AR11" s="300">
        <v>5.4</v>
      </c>
    </row>
    <row r="12" spans="1:46" ht="13.5" customHeight="1">
      <c r="A12" s="280"/>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1157" t="s">
        <v>504</v>
      </c>
      <c r="AL12" s="1158"/>
      <c r="AM12" s="1158"/>
      <c r="AN12" s="1159"/>
      <c r="AO12" s="298" t="s">
        <v>505</v>
      </c>
      <c r="AP12" s="298" t="s">
        <v>505</v>
      </c>
      <c r="AQ12" s="299">
        <v>3507</v>
      </c>
      <c r="AR12" s="300" t="s">
        <v>505</v>
      </c>
    </row>
    <row r="13" spans="1:46" ht="13.5" customHeight="1">
      <c r="A13" s="280"/>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1157" t="s">
        <v>506</v>
      </c>
      <c r="AL13" s="1158"/>
      <c r="AM13" s="1158"/>
      <c r="AN13" s="1159"/>
      <c r="AO13" s="298" t="s">
        <v>505</v>
      </c>
      <c r="AP13" s="298" t="s">
        <v>505</v>
      </c>
      <c r="AQ13" s="299">
        <v>1</v>
      </c>
      <c r="AR13" s="300" t="s">
        <v>505</v>
      </c>
    </row>
    <row r="14" spans="1:46" ht="13.5" customHeight="1">
      <c r="A14" s="280"/>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1157" t="s">
        <v>507</v>
      </c>
      <c r="AL14" s="1158"/>
      <c r="AM14" s="1158"/>
      <c r="AN14" s="1159"/>
      <c r="AO14" s="298">
        <v>99293</v>
      </c>
      <c r="AP14" s="298">
        <v>10329</v>
      </c>
      <c r="AQ14" s="299">
        <v>6299</v>
      </c>
      <c r="AR14" s="300">
        <v>64</v>
      </c>
    </row>
    <row r="15" spans="1:46" ht="13.5" customHeight="1">
      <c r="A15" s="280"/>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1157" t="s">
        <v>508</v>
      </c>
      <c r="AL15" s="1158"/>
      <c r="AM15" s="1158"/>
      <c r="AN15" s="1159"/>
      <c r="AO15" s="298">
        <v>194755</v>
      </c>
      <c r="AP15" s="298">
        <v>20260</v>
      </c>
      <c r="AQ15" s="299">
        <v>3566</v>
      </c>
      <c r="AR15" s="300">
        <v>468.1</v>
      </c>
    </row>
    <row r="16" spans="1:46">
      <c r="A16" s="280"/>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1160" t="s">
        <v>509</v>
      </c>
      <c r="AL16" s="1161"/>
      <c r="AM16" s="1161"/>
      <c r="AN16" s="1162"/>
      <c r="AO16" s="298">
        <v>-106142</v>
      </c>
      <c r="AP16" s="298">
        <v>-11042</v>
      </c>
      <c r="AQ16" s="299">
        <v>-14081</v>
      </c>
      <c r="AR16" s="300">
        <v>-21.6</v>
      </c>
    </row>
    <row r="17" spans="1:46">
      <c r="A17" s="280"/>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1160" t="s">
        <v>180</v>
      </c>
      <c r="AL17" s="1161"/>
      <c r="AM17" s="1161"/>
      <c r="AN17" s="1162"/>
      <c r="AO17" s="298">
        <v>1793949</v>
      </c>
      <c r="AP17" s="298">
        <v>186617</v>
      </c>
      <c r="AQ17" s="299">
        <v>174073</v>
      </c>
      <c r="AR17" s="300">
        <v>7.2</v>
      </c>
    </row>
    <row r="18" spans="1:46">
      <c r="A18" s="280"/>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301"/>
      <c r="AR18" s="301"/>
    </row>
    <row r="19" spans="1:46">
      <c r="A19" s="280"/>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t="s">
        <v>510</v>
      </c>
      <c r="AL19" s="276"/>
      <c r="AM19" s="276"/>
      <c r="AN19" s="276"/>
      <c r="AO19" s="276"/>
      <c r="AP19" s="276"/>
      <c r="AQ19" s="276"/>
      <c r="AR19" s="276"/>
    </row>
    <row r="20" spans="1:46">
      <c r="A20" s="280"/>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302"/>
      <c r="AL20" s="303"/>
      <c r="AM20" s="303"/>
      <c r="AN20" s="304"/>
      <c r="AO20" s="305" t="s">
        <v>511</v>
      </c>
      <c r="AP20" s="306" t="s">
        <v>512</v>
      </c>
      <c r="AQ20" s="307" t="s">
        <v>513</v>
      </c>
      <c r="AR20" s="308"/>
    </row>
    <row r="21" spans="1:46" s="314" customFormat="1">
      <c r="A21" s="309"/>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1152" t="s">
        <v>514</v>
      </c>
      <c r="AL21" s="1153"/>
      <c r="AM21" s="1153"/>
      <c r="AN21" s="1154"/>
      <c r="AO21" s="310">
        <v>17.579999999999998</v>
      </c>
      <c r="AP21" s="311">
        <v>15.56</v>
      </c>
      <c r="AQ21" s="312">
        <v>2.02</v>
      </c>
      <c r="AR21" s="281"/>
      <c r="AS21" s="313"/>
      <c r="AT21" s="309"/>
    </row>
    <row r="22" spans="1:46" s="314" customFormat="1">
      <c r="A22" s="309"/>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1152" t="s">
        <v>515</v>
      </c>
      <c r="AL22" s="1153"/>
      <c r="AM22" s="1153"/>
      <c r="AN22" s="1154"/>
      <c r="AO22" s="315">
        <v>96.7</v>
      </c>
      <c r="AP22" s="316">
        <v>96</v>
      </c>
      <c r="AQ22" s="317">
        <v>0.7</v>
      </c>
      <c r="AR22" s="301"/>
      <c r="AS22" s="313"/>
      <c r="AT22" s="309"/>
    </row>
    <row r="23" spans="1:46" s="314" customFormat="1">
      <c r="A23" s="309"/>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301"/>
      <c r="AQ23" s="301"/>
      <c r="AR23" s="301"/>
      <c r="AS23" s="313"/>
      <c r="AT23" s="309"/>
    </row>
    <row r="24" spans="1:46" s="314" customFormat="1">
      <c r="A24" s="309"/>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301"/>
      <c r="AQ24" s="301"/>
      <c r="AR24" s="301"/>
      <c r="AS24" s="313"/>
      <c r="AT24" s="309"/>
    </row>
    <row r="25" spans="1:46" s="314" customFormat="1">
      <c r="A25" s="318"/>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20"/>
      <c r="AQ25" s="320"/>
      <c r="AR25" s="320"/>
      <c r="AS25" s="321"/>
      <c r="AT25" s="309"/>
    </row>
    <row r="26" spans="1:46" s="314" customFormat="1">
      <c r="A26" s="281" t="s">
        <v>516</v>
      </c>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301"/>
      <c r="AQ26" s="301"/>
      <c r="AR26" s="301"/>
      <c r="AS26" s="281"/>
      <c r="AT26" s="281"/>
    </row>
    <row r="27" spans="1:46">
      <c r="A27" s="322" t="s">
        <v>517</v>
      </c>
      <c r="AO27" s="276"/>
      <c r="AP27" s="276"/>
      <c r="AQ27" s="276"/>
      <c r="AR27" s="276"/>
      <c r="AS27" s="276"/>
      <c r="AT27" s="276"/>
    </row>
    <row r="28" spans="1:46" ht="17.25">
      <c r="A28" s="277" t="s">
        <v>518</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323"/>
    </row>
    <row r="29" spans="1:46">
      <c r="A29" s="280"/>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81" t="s">
        <v>519</v>
      </c>
      <c r="AL29" s="281"/>
      <c r="AM29" s="281"/>
      <c r="AN29" s="281"/>
      <c r="AO29" s="276"/>
      <c r="AP29" s="276"/>
      <c r="AQ29" s="276"/>
      <c r="AR29" s="276"/>
      <c r="AS29" s="324"/>
    </row>
    <row r="30" spans="1:46">
      <c r="A30" s="280"/>
      <c r="B30" s="276"/>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83"/>
      <c r="AL30" s="284"/>
      <c r="AM30" s="284"/>
      <c r="AN30" s="285"/>
      <c r="AO30" s="1155" t="s">
        <v>496</v>
      </c>
      <c r="AP30" s="286"/>
      <c r="AQ30" s="287" t="s">
        <v>497</v>
      </c>
      <c r="AR30" s="288"/>
    </row>
    <row r="31" spans="1:46">
      <c r="A31" s="280"/>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89"/>
      <c r="AL31" s="290"/>
      <c r="AM31" s="290"/>
      <c r="AN31" s="291"/>
      <c r="AO31" s="1156"/>
      <c r="AP31" s="292" t="s">
        <v>498</v>
      </c>
      <c r="AQ31" s="293" t="s">
        <v>499</v>
      </c>
      <c r="AR31" s="294" t="s">
        <v>500</v>
      </c>
    </row>
    <row r="32" spans="1:46" ht="27" customHeight="1">
      <c r="A32" s="280"/>
      <c r="B32" s="276"/>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1168" t="s">
        <v>520</v>
      </c>
      <c r="AL32" s="1169"/>
      <c r="AM32" s="1169"/>
      <c r="AN32" s="1170"/>
      <c r="AO32" s="325">
        <v>1406355</v>
      </c>
      <c r="AP32" s="325">
        <v>146297</v>
      </c>
      <c r="AQ32" s="326">
        <v>106722</v>
      </c>
      <c r="AR32" s="327">
        <v>37.1</v>
      </c>
    </row>
    <row r="33" spans="1:46" ht="13.5" customHeight="1">
      <c r="A33" s="28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1168" t="s">
        <v>521</v>
      </c>
      <c r="AL33" s="1169"/>
      <c r="AM33" s="1169"/>
      <c r="AN33" s="1170"/>
      <c r="AO33" s="325" t="s">
        <v>505</v>
      </c>
      <c r="AP33" s="325" t="s">
        <v>505</v>
      </c>
      <c r="AQ33" s="326">
        <v>147</v>
      </c>
      <c r="AR33" s="327" t="s">
        <v>505</v>
      </c>
    </row>
    <row r="34" spans="1:46" ht="27" customHeight="1">
      <c r="A34" s="280"/>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1168" t="s">
        <v>522</v>
      </c>
      <c r="AL34" s="1169"/>
      <c r="AM34" s="1169"/>
      <c r="AN34" s="1170"/>
      <c r="AO34" s="325" t="s">
        <v>505</v>
      </c>
      <c r="AP34" s="325" t="s">
        <v>505</v>
      </c>
      <c r="AQ34" s="326">
        <v>287</v>
      </c>
      <c r="AR34" s="327" t="s">
        <v>505</v>
      </c>
    </row>
    <row r="35" spans="1:46" ht="27" customHeight="1">
      <c r="A35" s="280"/>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1168" t="s">
        <v>523</v>
      </c>
      <c r="AL35" s="1169"/>
      <c r="AM35" s="1169"/>
      <c r="AN35" s="1170"/>
      <c r="AO35" s="325">
        <v>195448</v>
      </c>
      <c r="AP35" s="325">
        <v>20332</v>
      </c>
      <c r="AQ35" s="326">
        <v>22428</v>
      </c>
      <c r="AR35" s="327">
        <v>-9.3000000000000007</v>
      </c>
    </row>
    <row r="36" spans="1:46" ht="27" customHeight="1">
      <c r="A36" s="280"/>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1168" t="s">
        <v>524</v>
      </c>
      <c r="AL36" s="1169"/>
      <c r="AM36" s="1169"/>
      <c r="AN36" s="1170"/>
      <c r="AO36" s="325">
        <v>2681</v>
      </c>
      <c r="AP36" s="325">
        <v>279</v>
      </c>
      <c r="AQ36" s="326">
        <v>4327</v>
      </c>
      <c r="AR36" s="327">
        <v>-93.6</v>
      </c>
    </row>
    <row r="37" spans="1:46" ht="13.5" customHeight="1">
      <c r="A37" s="280"/>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1168" t="s">
        <v>525</v>
      </c>
      <c r="AL37" s="1169"/>
      <c r="AM37" s="1169"/>
      <c r="AN37" s="1170"/>
      <c r="AO37" s="325">
        <v>177979</v>
      </c>
      <c r="AP37" s="325">
        <v>18514</v>
      </c>
      <c r="AQ37" s="326">
        <v>1437</v>
      </c>
      <c r="AR37" s="327">
        <v>1188.4000000000001</v>
      </c>
    </row>
    <row r="38" spans="1:46" ht="27" customHeight="1">
      <c r="A38" s="280"/>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1171" t="s">
        <v>526</v>
      </c>
      <c r="AL38" s="1172"/>
      <c r="AM38" s="1172"/>
      <c r="AN38" s="1173"/>
      <c r="AO38" s="328" t="s">
        <v>505</v>
      </c>
      <c r="AP38" s="328" t="s">
        <v>505</v>
      </c>
      <c r="AQ38" s="329">
        <v>25</v>
      </c>
      <c r="AR38" s="317" t="s">
        <v>505</v>
      </c>
      <c r="AS38" s="324"/>
    </row>
    <row r="39" spans="1:46">
      <c r="A39" s="280"/>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1171" t="s">
        <v>527</v>
      </c>
      <c r="AL39" s="1172"/>
      <c r="AM39" s="1172"/>
      <c r="AN39" s="1173"/>
      <c r="AO39" s="325">
        <v>-10455</v>
      </c>
      <c r="AP39" s="325">
        <v>-1088</v>
      </c>
      <c r="AQ39" s="326">
        <v>-4811</v>
      </c>
      <c r="AR39" s="327">
        <v>-77.400000000000006</v>
      </c>
      <c r="AS39" s="324"/>
    </row>
    <row r="40" spans="1:46" ht="27" customHeight="1">
      <c r="A40" s="280"/>
      <c r="B40" s="276"/>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1168" t="s">
        <v>528</v>
      </c>
      <c r="AL40" s="1169"/>
      <c r="AM40" s="1169"/>
      <c r="AN40" s="1170"/>
      <c r="AO40" s="325">
        <v>-1224954</v>
      </c>
      <c r="AP40" s="325">
        <v>-127427</v>
      </c>
      <c r="AQ40" s="326">
        <v>-91754</v>
      </c>
      <c r="AR40" s="327">
        <v>38.9</v>
      </c>
      <c r="AS40" s="324"/>
    </row>
    <row r="41" spans="1:46">
      <c r="A41" s="280"/>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1174" t="s">
        <v>295</v>
      </c>
      <c r="AL41" s="1175"/>
      <c r="AM41" s="1175"/>
      <c r="AN41" s="1176"/>
      <c r="AO41" s="325">
        <v>547054</v>
      </c>
      <c r="AP41" s="325">
        <v>56908</v>
      </c>
      <c r="AQ41" s="326">
        <v>38807</v>
      </c>
      <c r="AR41" s="327">
        <v>46.6</v>
      </c>
      <c r="AS41" s="324"/>
    </row>
    <row r="42" spans="1:46">
      <c r="A42" s="280"/>
      <c r="B42" s="276"/>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330" t="s">
        <v>529</v>
      </c>
      <c r="AL42" s="276"/>
      <c r="AM42" s="276"/>
      <c r="AN42" s="276"/>
      <c r="AO42" s="276"/>
      <c r="AP42" s="276"/>
      <c r="AQ42" s="301"/>
      <c r="AR42" s="301"/>
      <c r="AS42" s="324"/>
    </row>
    <row r="43" spans="1:46">
      <c r="A43" s="280"/>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331"/>
      <c r="AQ43" s="301"/>
      <c r="AR43" s="276"/>
      <c r="AS43" s="324"/>
    </row>
    <row r="44" spans="1:46">
      <c r="A44" s="280"/>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301"/>
      <c r="AR44" s="276"/>
    </row>
    <row r="45" spans="1:46">
      <c r="A45" s="278"/>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332"/>
      <c r="AR45" s="278"/>
      <c r="AS45" s="278"/>
      <c r="AT45" s="276"/>
    </row>
    <row r="46" spans="1:46">
      <c r="A46" s="333"/>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276"/>
    </row>
    <row r="47" spans="1:46" ht="17.25" customHeight="1">
      <c r="A47" s="334" t="s">
        <v>530</v>
      </c>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row>
    <row r="48" spans="1:46">
      <c r="A48" s="280"/>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335" t="s">
        <v>531</v>
      </c>
      <c r="AL48" s="335"/>
      <c r="AM48" s="335"/>
      <c r="AN48" s="335"/>
      <c r="AO48" s="335"/>
      <c r="AP48" s="335"/>
      <c r="AQ48" s="336"/>
      <c r="AR48" s="335"/>
    </row>
    <row r="49" spans="1:44" ht="13.5" customHeight="1">
      <c r="A49" s="280"/>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337"/>
      <c r="AL49" s="338"/>
      <c r="AM49" s="1163" t="s">
        <v>496</v>
      </c>
      <c r="AN49" s="1165" t="s">
        <v>532</v>
      </c>
      <c r="AO49" s="1166"/>
      <c r="AP49" s="1166"/>
      <c r="AQ49" s="1166"/>
      <c r="AR49" s="1167"/>
    </row>
    <row r="50" spans="1:44">
      <c r="A50" s="280"/>
      <c r="B50" s="276"/>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339"/>
      <c r="AL50" s="340"/>
      <c r="AM50" s="1164"/>
      <c r="AN50" s="341" t="s">
        <v>533</v>
      </c>
      <c r="AO50" s="342" t="s">
        <v>534</v>
      </c>
      <c r="AP50" s="343" t="s">
        <v>535</v>
      </c>
      <c r="AQ50" s="344" t="s">
        <v>536</v>
      </c>
      <c r="AR50" s="345" t="s">
        <v>537</v>
      </c>
    </row>
    <row r="51" spans="1:44">
      <c r="A51" s="280"/>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337" t="s">
        <v>538</v>
      </c>
      <c r="AL51" s="338"/>
      <c r="AM51" s="346">
        <v>5523827</v>
      </c>
      <c r="AN51" s="347">
        <v>523337</v>
      </c>
      <c r="AO51" s="348">
        <v>164.7</v>
      </c>
      <c r="AP51" s="349">
        <v>136577</v>
      </c>
      <c r="AQ51" s="350">
        <v>19.7</v>
      </c>
      <c r="AR51" s="351">
        <v>145</v>
      </c>
    </row>
    <row r="52" spans="1:44">
      <c r="A52" s="280"/>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352"/>
      <c r="AL52" s="353" t="s">
        <v>539</v>
      </c>
      <c r="AM52" s="354">
        <v>1047733</v>
      </c>
      <c r="AN52" s="355">
        <v>99264</v>
      </c>
      <c r="AO52" s="356">
        <v>3.6</v>
      </c>
      <c r="AP52" s="357">
        <v>59645</v>
      </c>
      <c r="AQ52" s="358">
        <v>-3.2</v>
      </c>
      <c r="AR52" s="359">
        <v>6.8</v>
      </c>
    </row>
    <row r="53" spans="1:44">
      <c r="A53" s="280"/>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337" t="s">
        <v>540</v>
      </c>
      <c r="AL53" s="338"/>
      <c r="AM53" s="346">
        <v>5093447</v>
      </c>
      <c r="AN53" s="347">
        <v>495616</v>
      </c>
      <c r="AO53" s="348">
        <v>-5.3</v>
      </c>
      <c r="AP53" s="349">
        <v>132212</v>
      </c>
      <c r="AQ53" s="350">
        <v>-3.2</v>
      </c>
      <c r="AR53" s="351">
        <v>-2.1</v>
      </c>
    </row>
    <row r="54" spans="1:44">
      <c r="A54" s="280"/>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352"/>
      <c r="AL54" s="353" t="s">
        <v>539</v>
      </c>
      <c r="AM54" s="354">
        <v>2300618</v>
      </c>
      <c r="AN54" s="355">
        <v>223861</v>
      </c>
      <c r="AO54" s="356">
        <v>125.5</v>
      </c>
      <c r="AP54" s="357">
        <v>67114</v>
      </c>
      <c r="AQ54" s="358">
        <v>12.5</v>
      </c>
      <c r="AR54" s="359">
        <v>113</v>
      </c>
    </row>
    <row r="55" spans="1:44">
      <c r="A55" s="28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337" t="s">
        <v>541</v>
      </c>
      <c r="AL55" s="338"/>
      <c r="AM55" s="346">
        <v>4689021</v>
      </c>
      <c r="AN55" s="347">
        <v>465689</v>
      </c>
      <c r="AO55" s="348">
        <v>-6</v>
      </c>
      <c r="AP55" s="349">
        <v>162193</v>
      </c>
      <c r="AQ55" s="350">
        <v>22.7</v>
      </c>
      <c r="AR55" s="351">
        <v>-28.7</v>
      </c>
    </row>
    <row r="56" spans="1:44">
      <c r="A56" s="280"/>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352"/>
      <c r="AL56" s="353" t="s">
        <v>539</v>
      </c>
      <c r="AM56" s="354">
        <v>3182352</v>
      </c>
      <c r="AN56" s="355">
        <v>316054</v>
      </c>
      <c r="AO56" s="356">
        <v>41.2</v>
      </c>
      <c r="AP56" s="357">
        <v>79985</v>
      </c>
      <c r="AQ56" s="358">
        <v>19.2</v>
      </c>
      <c r="AR56" s="359">
        <v>22</v>
      </c>
    </row>
    <row r="57" spans="1:44">
      <c r="A57" s="280"/>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337" t="s">
        <v>542</v>
      </c>
      <c r="AL57" s="338"/>
      <c r="AM57" s="346">
        <v>3382776</v>
      </c>
      <c r="AN57" s="347">
        <v>343708</v>
      </c>
      <c r="AO57" s="348">
        <v>-26.2</v>
      </c>
      <c r="AP57" s="349">
        <v>168868</v>
      </c>
      <c r="AQ57" s="350">
        <v>4.0999999999999996</v>
      </c>
      <c r="AR57" s="351">
        <v>-30.3</v>
      </c>
    </row>
    <row r="58" spans="1:44">
      <c r="A58" s="280"/>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352"/>
      <c r="AL58" s="353" t="s">
        <v>539</v>
      </c>
      <c r="AM58" s="354">
        <v>2403871</v>
      </c>
      <c r="AN58" s="355">
        <v>244246</v>
      </c>
      <c r="AO58" s="356">
        <v>-22.7</v>
      </c>
      <c r="AP58" s="357">
        <v>79360</v>
      </c>
      <c r="AQ58" s="358">
        <v>-0.8</v>
      </c>
      <c r="AR58" s="359">
        <v>-21.9</v>
      </c>
    </row>
    <row r="59" spans="1:44">
      <c r="A59" s="280"/>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337" t="s">
        <v>543</v>
      </c>
      <c r="AL59" s="338"/>
      <c r="AM59" s="346">
        <v>5841779</v>
      </c>
      <c r="AN59" s="347">
        <v>607696</v>
      </c>
      <c r="AO59" s="348">
        <v>76.8</v>
      </c>
      <c r="AP59" s="349">
        <v>202870</v>
      </c>
      <c r="AQ59" s="350">
        <v>20.100000000000001</v>
      </c>
      <c r="AR59" s="351">
        <v>56.7</v>
      </c>
    </row>
    <row r="60" spans="1:44">
      <c r="A60" s="280"/>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352"/>
      <c r="AL60" s="353" t="s">
        <v>539</v>
      </c>
      <c r="AM60" s="354">
        <v>2570528</v>
      </c>
      <c r="AN60" s="355">
        <v>267401</v>
      </c>
      <c r="AO60" s="356">
        <v>9.5</v>
      </c>
      <c r="AP60" s="357">
        <v>79735</v>
      </c>
      <c r="AQ60" s="358">
        <v>0.5</v>
      </c>
      <c r="AR60" s="359">
        <v>9</v>
      </c>
    </row>
    <row r="61" spans="1:44">
      <c r="A61" s="280"/>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337" t="s">
        <v>544</v>
      </c>
      <c r="AL61" s="360"/>
      <c r="AM61" s="361">
        <v>4906170</v>
      </c>
      <c r="AN61" s="362">
        <v>487209</v>
      </c>
      <c r="AO61" s="363">
        <v>40.799999999999997</v>
      </c>
      <c r="AP61" s="364">
        <v>160544</v>
      </c>
      <c r="AQ61" s="365">
        <v>12.7</v>
      </c>
      <c r="AR61" s="351">
        <v>28.1</v>
      </c>
    </row>
    <row r="62" spans="1:44">
      <c r="A62" s="280"/>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352"/>
      <c r="AL62" s="353" t="s">
        <v>539</v>
      </c>
      <c r="AM62" s="354">
        <v>2301020</v>
      </c>
      <c r="AN62" s="355">
        <v>230165</v>
      </c>
      <c r="AO62" s="356">
        <v>31.4</v>
      </c>
      <c r="AP62" s="357">
        <v>73168</v>
      </c>
      <c r="AQ62" s="358">
        <v>5.6</v>
      </c>
      <c r="AR62" s="359">
        <v>25.8</v>
      </c>
    </row>
    <row r="63" spans="1:44">
      <c r="A63" s="280"/>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row>
    <row r="64" spans="1:44">
      <c r="A64" s="280"/>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row>
    <row r="65" spans="1:46">
      <c r="A65" s="280"/>
      <c r="B65" s="276"/>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row>
    <row r="66" spans="1:46">
      <c r="A66" s="366"/>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67"/>
    </row>
    <row r="67" spans="1:46" ht="13.5" hidden="1" customHeight="1">
      <c r="AK67" s="276"/>
      <c r="AL67" s="276"/>
      <c r="AM67" s="276"/>
      <c r="AN67" s="276"/>
      <c r="AO67" s="276"/>
      <c r="AP67" s="276"/>
      <c r="AQ67" s="276"/>
      <c r="AR67" s="276"/>
      <c r="AS67" s="276"/>
      <c r="AT67" s="276"/>
    </row>
    <row r="68" spans="1:46" ht="13.5" hidden="1" customHeight="1">
      <c r="AK68" s="276"/>
      <c r="AL68" s="276"/>
      <c r="AM68" s="276"/>
      <c r="AN68" s="276"/>
      <c r="AO68" s="276"/>
      <c r="AP68" s="276"/>
      <c r="AQ68" s="276"/>
      <c r="AR68" s="276"/>
    </row>
    <row r="69" spans="1:46" ht="13.5" hidden="1" customHeight="1">
      <c r="AK69" s="276"/>
      <c r="AL69" s="276"/>
      <c r="AM69" s="276"/>
      <c r="AN69" s="276"/>
      <c r="AO69" s="276"/>
      <c r="AP69" s="276"/>
      <c r="AQ69" s="276"/>
      <c r="AR69" s="276"/>
    </row>
    <row r="70" spans="1:46" hidden="1">
      <c r="AK70" s="276"/>
      <c r="AL70" s="276"/>
      <c r="AM70" s="276"/>
      <c r="AN70" s="276"/>
      <c r="AO70" s="276"/>
      <c r="AP70" s="276"/>
      <c r="AQ70" s="276"/>
      <c r="AR70" s="276"/>
    </row>
    <row r="71" spans="1:46" hidden="1">
      <c r="AK71" s="276"/>
      <c r="AL71" s="276"/>
      <c r="AM71" s="276"/>
      <c r="AN71" s="276"/>
      <c r="AO71" s="276"/>
      <c r="AP71" s="276"/>
      <c r="AQ71" s="276"/>
      <c r="AR71" s="276"/>
    </row>
    <row r="72" spans="1:46" hidden="1">
      <c r="AK72" s="276"/>
      <c r="AL72" s="276"/>
      <c r="AM72" s="276"/>
      <c r="AN72" s="276"/>
      <c r="AO72" s="276"/>
      <c r="AP72" s="276"/>
      <c r="AQ72" s="276"/>
      <c r="AR72" s="276"/>
    </row>
    <row r="73" spans="1:46" hidden="1">
      <c r="AK73" s="276"/>
      <c r="AL73" s="276"/>
      <c r="AM73" s="276"/>
      <c r="AN73" s="276"/>
      <c r="AO73" s="276"/>
      <c r="AP73" s="276"/>
      <c r="AQ73" s="276"/>
      <c r="AR73" s="276"/>
    </row>
    <row r="74" spans="1:46" hidden="1"/>
  </sheetData>
  <sheetProtection algorithmName="SHA-512" hashValue="zVodRqGmo9UPsCZZSLG50DNIX3/r4h2Hgs0O1ognA2X77pZ16FuW1Q48CEdL+h/wuQrUY7/3CqhAlJztIvGGvg==" saltValue="enoC1j/HjgzTXdUgqtJH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heetViews>
  <sheetFormatPr defaultColWidth="0" defaultRowHeight="13.5" customHeight="1" zeroHeight="1"/>
  <cols>
    <col min="1" max="125" width="2.5" style="274" customWidth="1"/>
    <col min="126" max="16384" width="9" style="273" hidden="1"/>
  </cols>
  <sheetData>
    <row r="1" spans="2:125" ht="13.5" customHeight="1">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2:125">
      <c r="B2" s="273"/>
      <c r="DG2" s="273"/>
    </row>
    <row r="3" spans="2:125">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H3" s="273"/>
      <c r="DI3" s="273"/>
      <c r="DJ3" s="273"/>
      <c r="DK3" s="273"/>
      <c r="DL3" s="273"/>
      <c r="DM3" s="273"/>
      <c r="DN3" s="273"/>
      <c r="DO3" s="273"/>
      <c r="DP3" s="273"/>
      <c r="DQ3" s="273"/>
      <c r="DR3" s="273"/>
      <c r="DS3" s="273"/>
      <c r="DT3" s="273"/>
      <c r="DU3" s="273"/>
    </row>
    <row r="4" spans="2:125"/>
    <row r="5" spans="2:125"/>
    <row r="6" spans="2:125"/>
    <row r="7" spans="2:125"/>
    <row r="8" spans="2:125"/>
    <row r="9" spans="2:125">
      <c r="DU9" s="273"/>
    </row>
    <row r="10" spans="2:125"/>
    <row r="11" spans="2:125"/>
    <row r="12" spans="2:125"/>
    <row r="13" spans="2:125"/>
    <row r="14" spans="2:125"/>
    <row r="15" spans="2:125"/>
    <row r="16" spans="2:125"/>
    <row r="17" spans="125:125">
      <c r="DU17" s="273"/>
    </row>
    <row r="18" spans="125:125"/>
    <row r="19" spans="125:125"/>
    <row r="20" spans="125:125">
      <c r="DU20" s="273"/>
    </row>
    <row r="21" spans="125:125">
      <c r="DU21" s="273"/>
    </row>
    <row r="22" spans="125:125"/>
    <row r="23" spans="125:125"/>
    <row r="24" spans="125:125"/>
    <row r="25" spans="125:125"/>
    <row r="26" spans="125:125"/>
    <row r="27" spans="125:125"/>
    <row r="28" spans="125:125">
      <c r="DU28" s="273"/>
    </row>
    <row r="29" spans="125:125"/>
    <row r="30" spans="125:125"/>
    <row r="31" spans="125:125"/>
    <row r="32" spans="125:125"/>
    <row r="33" spans="2:125">
      <c r="B33" s="273"/>
      <c r="G33" s="273"/>
      <c r="I33" s="273"/>
    </row>
    <row r="34" spans="2:125">
      <c r="C34" s="273"/>
      <c r="P34" s="273"/>
      <c r="DE34" s="273"/>
      <c r="DH34" s="273"/>
    </row>
    <row r="35" spans="2:125">
      <c r="D35" s="273"/>
      <c r="E35" s="273"/>
      <c r="DG35" s="273"/>
      <c r="DJ35" s="273"/>
      <c r="DP35" s="273"/>
      <c r="DQ35" s="273"/>
      <c r="DR35" s="273"/>
      <c r="DS35" s="273"/>
      <c r="DT35" s="273"/>
      <c r="DU35" s="273"/>
    </row>
    <row r="36" spans="2:125">
      <c r="F36" s="273"/>
      <c r="H36" s="273"/>
      <c r="J36" s="273"/>
      <c r="K36" s="273"/>
      <c r="L36" s="273"/>
      <c r="M36" s="273"/>
      <c r="N36" s="273"/>
      <c r="O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3"/>
      <c r="CI36" s="273"/>
      <c r="CJ36" s="273"/>
      <c r="CK36" s="273"/>
      <c r="CL36" s="273"/>
      <c r="CM36" s="273"/>
      <c r="CN36" s="273"/>
      <c r="CO36" s="273"/>
      <c r="CP36" s="273"/>
      <c r="CQ36" s="273"/>
      <c r="CR36" s="273"/>
      <c r="CS36" s="273"/>
      <c r="CT36" s="273"/>
      <c r="CU36" s="273"/>
      <c r="CV36" s="273"/>
      <c r="CW36" s="273"/>
      <c r="CX36" s="273"/>
      <c r="CY36" s="273"/>
      <c r="CZ36" s="273"/>
      <c r="DA36" s="273"/>
      <c r="DB36" s="273"/>
      <c r="DC36" s="273"/>
      <c r="DD36" s="273"/>
      <c r="DF36" s="273"/>
      <c r="DI36" s="273"/>
      <c r="DK36" s="273"/>
      <c r="DL36" s="273"/>
      <c r="DM36" s="273"/>
      <c r="DN36" s="273"/>
      <c r="DO36" s="273"/>
      <c r="DP36" s="273"/>
      <c r="DQ36" s="273"/>
      <c r="DR36" s="273"/>
      <c r="DS36" s="273"/>
      <c r="DT36" s="273"/>
      <c r="DU36" s="273"/>
    </row>
    <row r="37" spans="2:125">
      <c r="DU37" s="273"/>
    </row>
    <row r="38" spans="2:125">
      <c r="DT38" s="273"/>
      <c r="DU38" s="273"/>
    </row>
    <row r="39" spans="2:125"/>
    <row r="40" spans="2:125">
      <c r="DH40" s="273"/>
    </row>
    <row r="41" spans="2:125">
      <c r="DE41" s="273"/>
    </row>
    <row r="42" spans="2:125">
      <c r="DG42" s="273"/>
      <c r="DJ42" s="273"/>
    </row>
    <row r="43" spans="2:125">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3"/>
      <c r="BR43" s="273"/>
      <c r="BS43" s="273"/>
      <c r="BT43" s="273"/>
      <c r="BU43" s="273"/>
      <c r="BV43" s="273"/>
      <c r="BW43" s="273"/>
      <c r="BX43" s="273"/>
      <c r="BY43" s="273"/>
      <c r="BZ43" s="273"/>
      <c r="CA43" s="273"/>
      <c r="CB43" s="273"/>
      <c r="CC43" s="273"/>
      <c r="CD43" s="273"/>
      <c r="CE43" s="273"/>
      <c r="CF43" s="273"/>
      <c r="CG43" s="273"/>
      <c r="CH43" s="273"/>
      <c r="CI43" s="273"/>
      <c r="CJ43" s="273"/>
      <c r="CK43" s="273"/>
      <c r="CL43" s="273"/>
      <c r="CM43" s="273"/>
      <c r="CN43" s="273"/>
      <c r="CO43" s="273"/>
      <c r="CP43" s="273"/>
      <c r="CQ43" s="273"/>
      <c r="CR43" s="273"/>
      <c r="CS43" s="273"/>
      <c r="CT43" s="273"/>
      <c r="CU43" s="273"/>
      <c r="CV43" s="273"/>
      <c r="CW43" s="273"/>
      <c r="CX43" s="273"/>
      <c r="CY43" s="273"/>
      <c r="CZ43" s="273"/>
      <c r="DA43" s="273"/>
      <c r="DB43" s="273"/>
      <c r="DC43" s="273"/>
      <c r="DD43" s="273"/>
      <c r="DF43" s="273"/>
      <c r="DI43" s="273"/>
      <c r="DK43" s="273"/>
      <c r="DL43" s="273"/>
      <c r="DM43" s="273"/>
      <c r="DN43" s="273"/>
      <c r="DO43" s="273"/>
      <c r="DP43" s="273"/>
      <c r="DQ43" s="273"/>
      <c r="DR43" s="273"/>
      <c r="DS43" s="273"/>
      <c r="DT43" s="273"/>
      <c r="DU43" s="273"/>
    </row>
    <row r="44" spans="2:125">
      <c r="DU44" s="273"/>
    </row>
    <row r="45" spans="2:125"/>
    <row r="46" spans="2:125"/>
    <row r="47" spans="2:125"/>
    <row r="48" spans="2:125">
      <c r="DT48" s="273"/>
      <c r="DU48" s="273"/>
    </row>
    <row r="49" spans="120:125">
      <c r="DU49" s="273"/>
    </row>
    <row r="50" spans="120:125">
      <c r="DU50" s="273"/>
    </row>
    <row r="51" spans="120:125">
      <c r="DP51" s="273"/>
      <c r="DQ51" s="273"/>
      <c r="DR51" s="273"/>
      <c r="DS51" s="273"/>
      <c r="DT51" s="273"/>
      <c r="DU51" s="273"/>
    </row>
    <row r="52" spans="120:125"/>
    <row r="53" spans="120:125"/>
    <row r="54" spans="120:125">
      <c r="DU54" s="273"/>
    </row>
    <row r="55" spans="120:125"/>
    <row r="56" spans="120:125"/>
    <row r="57" spans="120:125"/>
    <row r="58" spans="120:125">
      <c r="DU58" s="273"/>
    </row>
    <row r="59" spans="120:125"/>
    <row r="60" spans="120:125"/>
    <row r="61" spans="120:125"/>
    <row r="62" spans="120:125"/>
    <row r="63" spans="120:125">
      <c r="DU63" s="273"/>
    </row>
    <row r="64" spans="120:125">
      <c r="DT64" s="273"/>
      <c r="DU64" s="273"/>
    </row>
    <row r="65" spans="123:125"/>
    <row r="66" spans="123:125"/>
    <row r="67" spans="123:125"/>
    <row r="68" spans="123:125"/>
    <row r="69" spans="123:125">
      <c r="DS69" s="273"/>
      <c r="DT69" s="273"/>
      <c r="DU69" s="273"/>
    </row>
    <row r="70" spans="123:125"/>
    <row r="71" spans="123:125"/>
    <row r="72" spans="123:125"/>
    <row r="73" spans="123:125"/>
    <row r="74" spans="123:125"/>
    <row r="75" spans="123:125"/>
    <row r="76" spans="123:125"/>
    <row r="77" spans="123:125"/>
    <row r="78" spans="123:125"/>
    <row r="79" spans="123:125"/>
    <row r="80" spans="123:125"/>
    <row r="81" spans="116:125"/>
    <row r="82" spans="116:125">
      <c r="DL82" s="273"/>
    </row>
    <row r="83" spans="116:125">
      <c r="DM83" s="273"/>
      <c r="DN83" s="273"/>
      <c r="DO83" s="273"/>
      <c r="DP83" s="273"/>
      <c r="DQ83" s="273"/>
      <c r="DR83" s="273"/>
      <c r="DS83" s="273"/>
      <c r="DT83" s="273"/>
      <c r="DU83" s="273"/>
    </row>
    <row r="84" spans="116:125"/>
    <row r="85" spans="116:125"/>
    <row r="86" spans="116:125"/>
    <row r="87" spans="116:125"/>
    <row r="88" spans="116:125">
      <c r="DU88" s="273"/>
    </row>
    <row r="89" spans="116:125"/>
    <row r="90" spans="116:125"/>
    <row r="91" spans="116:125"/>
    <row r="92" spans="116:125" ht="13.5" customHeight="1"/>
    <row r="93" spans="116:125" ht="13.5" customHeight="1"/>
    <row r="94" spans="116:125" ht="13.5" customHeight="1">
      <c r="DS94" s="273"/>
      <c r="DT94" s="273"/>
      <c r="DU94" s="273"/>
    </row>
    <row r="95" spans="116:125" ht="13.5" customHeight="1">
      <c r="DU95" s="273"/>
    </row>
    <row r="96" spans="116:125" ht="13.5" customHeight="1"/>
    <row r="97" spans="124:125" ht="13.5" customHeight="1"/>
    <row r="98" spans="124:125" ht="13.5" customHeight="1"/>
    <row r="99" spans="124:125" ht="13.5" customHeight="1"/>
    <row r="100" spans="124:125" ht="13.5" customHeight="1"/>
    <row r="101" spans="124:125" ht="13.5" customHeight="1">
      <c r="DU101" s="273"/>
    </row>
    <row r="102" spans="124:125" ht="13.5" customHeight="1"/>
    <row r="103" spans="124:125" ht="13.5" customHeight="1"/>
    <row r="104" spans="124:125" ht="13.5" customHeight="1">
      <c r="DT104" s="273"/>
      <c r="DU104" s="27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3" t="s">
        <v>546</v>
      </c>
    </row>
    <row r="117" spans="125:125" ht="13.5" hidden="1" customHeight="1"/>
    <row r="118" spans="125:125" ht="13.5" hidden="1" customHeight="1"/>
    <row r="119" spans="125:125" ht="13.5" hidden="1" customHeight="1"/>
    <row r="120" spans="125:125" ht="13.5" hidden="1" customHeight="1"/>
    <row r="121" spans="125:125" ht="13.5" hidden="1" customHeight="1">
      <c r="DU121" s="273"/>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OIe0lYNSN1QFPCWZN/GS7ICKitHaZQj6Regz8UCvIJHMMVYx02W8AcE30mxbR4dzsvub7/uoVTIG/OVrLc/xA==" saltValue="b5yvJlEhfR7Uz7fS1INw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heetViews>
  <sheetFormatPr defaultColWidth="0" defaultRowHeight="13.5" customHeight="1" zeroHeight="1"/>
  <cols>
    <col min="1" max="125" width="2.5" style="274" customWidth="1"/>
    <col min="126" max="142" width="0" style="273" hidden="1" customWidth="1"/>
    <col min="143" max="16384" width="9" style="273" hidden="1"/>
  </cols>
  <sheetData>
    <row r="1" spans="1:125" ht="13.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row>
    <row r="2" spans="1:125">
      <c r="B2" s="273"/>
      <c r="T2" s="273"/>
    </row>
    <row r="3" spans="1:125">
      <c r="C3" s="273"/>
      <c r="D3" s="273"/>
      <c r="E3" s="273"/>
      <c r="F3" s="273"/>
      <c r="G3" s="273"/>
      <c r="H3" s="273"/>
      <c r="I3" s="273"/>
      <c r="J3" s="273"/>
      <c r="K3" s="273"/>
      <c r="L3" s="273"/>
      <c r="M3" s="273"/>
      <c r="N3" s="273"/>
      <c r="O3" s="273"/>
      <c r="P3" s="273"/>
      <c r="Q3" s="273"/>
      <c r="R3" s="273"/>
      <c r="S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c r="CQ3" s="273"/>
      <c r="CR3" s="273"/>
      <c r="CS3" s="273"/>
      <c r="CT3" s="273"/>
      <c r="CU3" s="273"/>
      <c r="CV3" s="273"/>
      <c r="CW3" s="273"/>
      <c r="CX3" s="273"/>
      <c r="CY3" s="273"/>
      <c r="CZ3" s="273"/>
      <c r="DA3" s="273"/>
      <c r="DB3" s="273"/>
      <c r="DC3" s="273"/>
      <c r="DD3" s="273"/>
      <c r="DE3" s="273"/>
      <c r="DF3" s="273"/>
      <c r="DG3" s="273"/>
      <c r="DH3" s="273"/>
      <c r="DI3" s="273"/>
      <c r="DJ3" s="273"/>
      <c r="DK3" s="273"/>
      <c r="DL3" s="273"/>
      <c r="DM3" s="273"/>
      <c r="DN3" s="273"/>
      <c r="DO3" s="273"/>
      <c r="DP3" s="273"/>
      <c r="DQ3" s="273"/>
      <c r="DR3" s="273"/>
      <c r="DS3" s="273"/>
      <c r="DT3" s="273"/>
      <c r="DU3" s="27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3"/>
      <c r="G33" s="273"/>
      <c r="I33" s="273"/>
    </row>
    <row r="34" spans="2:125">
      <c r="C34" s="273"/>
      <c r="P34" s="273"/>
      <c r="R34" s="273"/>
      <c r="U34" s="273"/>
    </row>
    <row r="35" spans="2:125">
      <c r="D35" s="273"/>
      <c r="E35" s="273"/>
      <c r="T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c r="DI35" s="273"/>
      <c r="DJ35" s="273"/>
      <c r="DK35" s="273"/>
      <c r="DL35" s="273"/>
      <c r="DM35" s="273"/>
      <c r="DN35" s="273"/>
      <c r="DO35" s="273"/>
      <c r="DP35" s="273"/>
      <c r="DQ35" s="273"/>
      <c r="DR35" s="273"/>
      <c r="DS35" s="273"/>
      <c r="DT35" s="273"/>
      <c r="DU35" s="273"/>
    </row>
    <row r="36" spans="2:125">
      <c r="F36" s="273"/>
      <c r="H36" s="273"/>
      <c r="J36" s="273"/>
      <c r="K36" s="273"/>
      <c r="L36" s="273"/>
      <c r="M36" s="273"/>
      <c r="N36" s="273"/>
      <c r="O36" s="273"/>
      <c r="Q36" s="273"/>
      <c r="S36" s="273"/>
      <c r="V36" s="273"/>
    </row>
    <row r="37" spans="2:125"/>
    <row r="38" spans="2:125"/>
    <row r="39" spans="2:125"/>
    <row r="40" spans="2:125">
      <c r="U40" s="273"/>
    </row>
    <row r="41" spans="2:125">
      <c r="R41" s="273"/>
    </row>
    <row r="42" spans="2:125">
      <c r="T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73"/>
      <c r="CC42" s="273"/>
      <c r="CD42" s="273"/>
      <c r="CE42" s="273"/>
      <c r="CF42" s="273"/>
      <c r="CG42" s="273"/>
      <c r="CH42" s="273"/>
      <c r="CI42" s="273"/>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3"/>
      <c r="DJ42" s="273"/>
      <c r="DK42" s="273"/>
      <c r="DL42" s="273"/>
      <c r="DM42" s="273"/>
      <c r="DN42" s="273"/>
      <c r="DO42" s="273"/>
      <c r="DP42" s="273"/>
      <c r="DQ42" s="273"/>
      <c r="DR42" s="273"/>
      <c r="DS42" s="273"/>
      <c r="DT42" s="273"/>
      <c r="DU42" s="273"/>
    </row>
    <row r="43" spans="2:125">
      <c r="Q43" s="273"/>
      <c r="S43" s="273"/>
      <c r="V43" s="27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4"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y3vTXCe/10dA+miSC6O/ofwVH2Cp2Km2KkgPNjirqHQ/BX3kRmHRj6DEepN3dYhF6+usceGciFvBOS/gj6JRQ==" saltValue="bB2PheOw5qwVf7zUGmPa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77" t="s">
        <v>3</v>
      </c>
      <c r="D47" s="1177"/>
      <c r="E47" s="1178"/>
      <c r="F47" s="11">
        <v>30.02</v>
      </c>
      <c r="G47" s="12">
        <v>46.4</v>
      </c>
      <c r="H47" s="12">
        <v>35.81</v>
      </c>
      <c r="I47" s="12">
        <v>15.15</v>
      </c>
      <c r="J47" s="13">
        <v>21.18</v>
      </c>
    </row>
    <row r="48" spans="2:10" ht="57.75" customHeight="1">
      <c r="B48" s="14"/>
      <c r="C48" s="1179" t="s">
        <v>4</v>
      </c>
      <c r="D48" s="1179"/>
      <c r="E48" s="1180"/>
      <c r="F48" s="15">
        <v>16.37</v>
      </c>
      <c r="G48" s="16">
        <v>4.5599999999999996</v>
      </c>
      <c r="H48" s="16">
        <v>17.36</v>
      </c>
      <c r="I48" s="16">
        <v>13.44</v>
      </c>
      <c r="J48" s="17">
        <v>8.2100000000000009</v>
      </c>
    </row>
    <row r="49" spans="2:10" ht="57.75" customHeight="1" thickBot="1">
      <c r="B49" s="18"/>
      <c r="C49" s="1181" t="s">
        <v>5</v>
      </c>
      <c r="D49" s="1181"/>
      <c r="E49" s="1182"/>
      <c r="F49" s="19">
        <v>12.46</v>
      </c>
      <c r="G49" s="20">
        <v>3</v>
      </c>
      <c r="H49" s="20">
        <v>3.78</v>
      </c>
      <c r="I49" s="20" t="s">
        <v>553</v>
      </c>
      <c r="J49" s="21">
        <v>1.3</v>
      </c>
    </row>
    <row r="50" spans="2:10" ht="13.5" customHeight="1"/>
    <row r="51" spans="2:10" ht="13.5" hidden="1" customHeight="1"/>
    <row r="52" spans="2:10" ht="13.5" hidden="1" customHeight="1"/>
    <row r="53" spans="2:10" ht="13.5" hidden="1" customHeight="1"/>
  </sheetData>
  <sheetProtection algorithmName="SHA-512" hashValue="r0BJ18cXAkkl8Tjlc8qwhViWQrDDPI0oJ/LujjP9OPXqo+hL5JoxyEygBdR2dmyHP4L1IXL1aHqq5zyn89tWXg==" saltValue="l+QYdsgH9rN1ba40jfEi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189" t="s">
        <v>554</v>
      </c>
      <c r="D34" s="1189"/>
      <c r="E34" s="1190"/>
      <c r="F34" s="32">
        <v>18.14</v>
      </c>
      <c r="G34" s="33">
        <v>4.55</v>
      </c>
      <c r="H34" s="33">
        <v>17.350000000000001</v>
      </c>
      <c r="I34" s="33">
        <v>13.43</v>
      </c>
      <c r="J34" s="34">
        <v>8.24</v>
      </c>
      <c r="K34" s="22"/>
      <c r="L34" s="22"/>
      <c r="M34" s="22"/>
      <c r="N34" s="22"/>
      <c r="O34" s="22"/>
      <c r="P34" s="22"/>
    </row>
    <row r="35" spans="1:16" ht="39" customHeight="1">
      <c r="A35" s="22"/>
      <c r="B35" s="35"/>
      <c r="C35" s="1183" t="s">
        <v>555</v>
      </c>
      <c r="D35" s="1184"/>
      <c r="E35" s="1185"/>
      <c r="F35" s="36">
        <v>0.54</v>
      </c>
      <c r="G35" s="37">
        <v>0.22</v>
      </c>
      <c r="H35" s="37">
        <v>0</v>
      </c>
      <c r="I35" s="37">
        <v>0.66</v>
      </c>
      <c r="J35" s="38">
        <v>0.74</v>
      </c>
      <c r="K35" s="22"/>
      <c r="L35" s="22"/>
      <c r="M35" s="22"/>
      <c r="N35" s="22"/>
      <c r="O35" s="22"/>
      <c r="P35" s="22"/>
    </row>
    <row r="36" spans="1:16" ht="39" customHeight="1">
      <c r="A36" s="22"/>
      <c r="B36" s="35"/>
      <c r="C36" s="1183" t="s">
        <v>556</v>
      </c>
      <c r="D36" s="1184"/>
      <c r="E36" s="1185"/>
      <c r="F36" s="36">
        <v>0</v>
      </c>
      <c r="G36" s="37">
        <v>0.04</v>
      </c>
      <c r="H36" s="37">
        <v>0.35</v>
      </c>
      <c r="I36" s="37">
        <v>0.56999999999999995</v>
      </c>
      <c r="J36" s="38">
        <v>0.62</v>
      </c>
      <c r="K36" s="22"/>
      <c r="L36" s="22"/>
      <c r="M36" s="22"/>
      <c r="N36" s="22"/>
      <c r="O36" s="22"/>
      <c r="P36" s="22"/>
    </row>
    <row r="37" spans="1:16" ht="39" customHeight="1">
      <c r="A37" s="22"/>
      <c r="B37" s="35"/>
      <c r="C37" s="1183" t="s">
        <v>557</v>
      </c>
      <c r="D37" s="1184"/>
      <c r="E37" s="1185"/>
      <c r="F37" s="36">
        <v>0.1</v>
      </c>
      <c r="G37" s="37">
        <v>0.21</v>
      </c>
      <c r="H37" s="37">
        <v>0.06</v>
      </c>
      <c r="I37" s="37">
        <v>0.64</v>
      </c>
      <c r="J37" s="38">
        <v>0.37</v>
      </c>
      <c r="K37" s="22"/>
      <c r="L37" s="22"/>
      <c r="M37" s="22"/>
      <c r="N37" s="22"/>
      <c r="O37" s="22"/>
      <c r="P37" s="22"/>
    </row>
    <row r="38" spans="1:16" ht="39" customHeight="1">
      <c r="A38" s="22"/>
      <c r="B38" s="35"/>
      <c r="C38" s="1183" t="s">
        <v>558</v>
      </c>
      <c r="D38" s="1184"/>
      <c r="E38" s="1185"/>
      <c r="F38" s="36">
        <v>0.1</v>
      </c>
      <c r="G38" s="37">
        <v>0.15</v>
      </c>
      <c r="H38" s="37">
        <v>0.14000000000000001</v>
      </c>
      <c r="I38" s="37">
        <v>0.26</v>
      </c>
      <c r="J38" s="38">
        <v>0.19</v>
      </c>
      <c r="K38" s="22"/>
      <c r="L38" s="22"/>
      <c r="M38" s="22"/>
      <c r="N38" s="22"/>
      <c r="O38" s="22"/>
      <c r="P38" s="22"/>
    </row>
    <row r="39" spans="1:16" ht="39" customHeight="1">
      <c r="A39" s="22"/>
      <c r="B39" s="35"/>
      <c r="C39" s="1183" t="s">
        <v>559</v>
      </c>
      <c r="D39" s="1184"/>
      <c r="E39" s="1185"/>
      <c r="F39" s="36">
        <v>0.08</v>
      </c>
      <c r="G39" s="37">
        <v>0.1</v>
      </c>
      <c r="H39" s="37">
        <v>0.14000000000000001</v>
      </c>
      <c r="I39" s="37">
        <v>0.04</v>
      </c>
      <c r="J39" s="38">
        <v>0.16</v>
      </c>
      <c r="K39" s="22"/>
      <c r="L39" s="22"/>
      <c r="M39" s="22"/>
      <c r="N39" s="22"/>
      <c r="O39" s="22"/>
      <c r="P39" s="22"/>
    </row>
    <row r="40" spans="1:16" ht="39" customHeight="1">
      <c r="A40" s="22"/>
      <c r="B40" s="35"/>
      <c r="C40" s="1183" t="s">
        <v>560</v>
      </c>
      <c r="D40" s="1184"/>
      <c r="E40" s="1185"/>
      <c r="F40" s="36">
        <v>0.04</v>
      </c>
      <c r="G40" s="37">
        <v>0.09</v>
      </c>
      <c r="H40" s="37">
        <v>7.0000000000000007E-2</v>
      </c>
      <c r="I40" s="37">
        <v>0.09</v>
      </c>
      <c r="J40" s="38">
        <v>0.02</v>
      </c>
      <c r="K40" s="22"/>
      <c r="L40" s="22"/>
      <c r="M40" s="22"/>
      <c r="N40" s="22"/>
      <c r="O40" s="22"/>
      <c r="P40" s="22"/>
    </row>
    <row r="41" spans="1:16" ht="39" customHeight="1">
      <c r="A41" s="22"/>
      <c r="B41" s="35"/>
      <c r="C41" s="1183" t="s">
        <v>561</v>
      </c>
      <c r="D41" s="1184"/>
      <c r="E41" s="1185"/>
      <c r="F41" s="36">
        <v>0.01</v>
      </c>
      <c r="G41" s="37">
        <v>0</v>
      </c>
      <c r="H41" s="37">
        <v>0</v>
      </c>
      <c r="I41" s="37">
        <v>0.02</v>
      </c>
      <c r="J41" s="38">
        <v>0.01</v>
      </c>
      <c r="K41" s="22"/>
      <c r="L41" s="22"/>
      <c r="M41" s="22"/>
      <c r="N41" s="22"/>
      <c r="O41" s="22"/>
      <c r="P41" s="22"/>
    </row>
    <row r="42" spans="1:16" ht="39" customHeight="1">
      <c r="A42" s="22"/>
      <c r="B42" s="39"/>
      <c r="C42" s="1183" t="s">
        <v>562</v>
      </c>
      <c r="D42" s="1184"/>
      <c r="E42" s="1185"/>
      <c r="F42" s="36" t="s">
        <v>505</v>
      </c>
      <c r="G42" s="37" t="s">
        <v>505</v>
      </c>
      <c r="H42" s="37" t="s">
        <v>505</v>
      </c>
      <c r="I42" s="37" t="s">
        <v>505</v>
      </c>
      <c r="J42" s="38" t="s">
        <v>505</v>
      </c>
      <c r="K42" s="22"/>
      <c r="L42" s="22"/>
      <c r="M42" s="22"/>
      <c r="N42" s="22"/>
      <c r="O42" s="22"/>
      <c r="P42" s="22"/>
    </row>
    <row r="43" spans="1:16" ht="39" customHeight="1" thickBot="1">
      <c r="A43" s="22"/>
      <c r="B43" s="40"/>
      <c r="C43" s="1186" t="s">
        <v>563</v>
      </c>
      <c r="D43" s="1187"/>
      <c r="E43" s="1188"/>
      <c r="F43" s="41">
        <v>0</v>
      </c>
      <c r="G43" s="42">
        <v>0</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r0yd15wUgJcOxUCVPKZRCx2tGJdWQCK4Ao1yPo1VVr2sVAIWaIB03nGMLWoi0fu9zdiQulP8rL8DcQzo4evw==" saltValue="fVzH26RBm4LK1s2eVE2Z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199" t="s">
        <v>11</v>
      </c>
      <c r="C45" s="1200"/>
      <c r="D45" s="58"/>
      <c r="E45" s="1205" t="s">
        <v>12</v>
      </c>
      <c r="F45" s="1205"/>
      <c r="G45" s="1205"/>
      <c r="H45" s="1205"/>
      <c r="I45" s="1205"/>
      <c r="J45" s="1206"/>
      <c r="K45" s="59">
        <v>1139</v>
      </c>
      <c r="L45" s="60">
        <v>1133</v>
      </c>
      <c r="M45" s="60">
        <v>1177</v>
      </c>
      <c r="N45" s="60">
        <v>1190</v>
      </c>
      <c r="O45" s="61">
        <v>1406</v>
      </c>
      <c r="P45" s="48"/>
      <c r="Q45" s="48"/>
      <c r="R45" s="48"/>
      <c r="S45" s="48"/>
      <c r="T45" s="48"/>
      <c r="U45" s="48"/>
    </row>
    <row r="46" spans="1:21" ht="30.75" customHeight="1">
      <c r="A46" s="48"/>
      <c r="B46" s="1201"/>
      <c r="C46" s="1202"/>
      <c r="D46" s="62"/>
      <c r="E46" s="1193" t="s">
        <v>13</v>
      </c>
      <c r="F46" s="1193"/>
      <c r="G46" s="1193"/>
      <c r="H46" s="1193"/>
      <c r="I46" s="1193"/>
      <c r="J46" s="1194"/>
      <c r="K46" s="63" t="s">
        <v>505</v>
      </c>
      <c r="L46" s="64" t="s">
        <v>505</v>
      </c>
      <c r="M46" s="64" t="s">
        <v>505</v>
      </c>
      <c r="N46" s="64" t="s">
        <v>505</v>
      </c>
      <c r="O46" s="65" t="s">
        <v>505</v>
      </c>
      <c r="P46" s="48"/>
      <c r="Q46" s="48"/>
      <c r="R46" s="48"/>
      <c r="S46" s="48"/>
      <c r="T46" s="48"/>
      <c r="U46" s="48"/>
    </row>
    <row r="47" spans="1:21" ht="30.75" customHeight="1">
      <c r="A47" s="48"/>
      <c r="B47" s="1201"/>
      <c r="C47" s="1202"/>
      <c r="D47" s="62"/>
      <c r="E47" s="1193" t="s">
        <v>14</v>
      </c>
      <c r="F47" s="1193"/>
      <c r="G47" s="1193"/>
      <c r="H47" s="1193"/>
      <c r="I47" s="1193"/>
      <c r="J47" s="1194"/>
      <c r="K47" s="63" t="s">
        <v>505</v>
      </c>
      <c r="L47" s="64" t="s">
        <v>505</v>
      </c>
      <c r="M47" s="64" t="s">
        <v>505</v>
      </c>
      <c r="N47" s="64" t="s">
        <v>505</v>
      </c>
      <c r="O47" s="65" t="s">
        <v>505</v>
      </c>
      <c r="P47" s="48"/>
      <c r="Q47" s="48"/>
      <c r="R47" s="48"/>
      <c r="S47" s="48"/>
      <c r="T47" s="48"/>
      <c r="U47" s="48"/>
    </row>
    <row r="48" spans="1:21" ht="30.75" customHeight="1">
      <c r="A48" s="48"/>
      <c r="B48" s="1201"/>
      <c r="C48" s="1202"/>
      <c r="D48" s="62"/>
      <c r="E48" s="1193" t="s">
        <v>15</v>
      </c>
      <c r="F48" s="1193"/>
      <c r="G48" s="1193"/>
      <c r="H48" s="1193"/>
      <c r="I48" s="1193"/>
      <c r="J48" s="1194"/>
      <c r="K48" s="63">
        <v>185</v>
      </c>
      <c r="L48" s="64">
        <v>186</v>
      </c>
      <c r="M48" s="64">
        <v>187</v>
      </c>
      <c r="N48" s="64">
        <v>211</v>
      </c>
      <c r="O48" s="65">
        <v>195</v>
      </c>
      <c r="P48" s="48"/>
      <c r="Q48" s="48"/>
      <c r="R48" s="48"/>
      <c r="S48" s="48"/>
      <c r="T48" s="48"/>
      <c r="U48" s="48"/>
    </row>
    <row r="49" spans="1:21" ht="30.75" customHeight="1">
      <c r="A49" s="48"/>
      <c r="B49" s="1201"/>
      <c r="C49" s="1202"/>
      <c r="D49" s="62"/>
      <c r="E49" s="1193" t="s">
        <v>16</v>
      </c>
      <c r="F49" s="1193"/>
      <c r="G49" s="1193"/>
      <c r="H49" s="1193"/>
      <c r="I49" s="1193"/>
      <c r="J49" s="1194"/>
      <c r="K49" s="63">
        <v>16</v>
      </c>
      <c r="L49" s="64">
        <v>3</v>
      </c>
      <c r="M49" s="64">
        <v>3</v>
      </c>
      <c r="N49" s="64">
        <v>3</v>
      </c>
      <c r="O49" s="65">
        <v>3</v>
      </c>
      <c r="P49" s="48"/>
      <c r="Q49" s="48"/>
      <c r="R49" s="48"/>
      <c r="S49" s="48"/>
      <c r="T49" s="48"/>
      <c r="U49" s="48"/>
    </row>
    <row r="50" spans="1:21" ht="30.75" customHeight="1">
      <c r="A50" s="48"/>
      <c r="B50" s="1201"/>
      <c r="C50" s="1202"/>
      <c r="D50" s="62"/>
      <c r="E50" s="1193" t="s">
        <v>17</v>
      </c>
      <c r="F50" s="1193"/>
      <c r="G50" s="1193"/>
      <c r="H50" s="1193"/>
      <c r="I50" s="1193"/>
      <c r="J50" s="1194"/>
      <c r="K50" s="63">
        <v>35</v>
      </c>
      <c r="L50" s="64">
        <v>33</v>
      </c>
      <c r="M50" s="64">
        <v>31</v>
      </c>
      <c r="N50" s="64">
        <v>26</v>
      </c>
      <c r="O50" s="65">
        <v>178</v>
      </c>
      <c r="P50" s="48"/>
      <c r="Q50" s="48"/>
      <c r="R50" s="48"/>
      <c r="S50" s="48"/>
      <c r="T50" s="48"/>
      <c r="U50" s="48"/>
    </row>
    <row r="51" spans="1:21" ht="30.75" customHeight="1">
      <c r="A51" s="48"/>
      <c r="B51" s="1203"/>
      <c r="C51" s="1204"/>
      <c r="D51" s="66"/>
      <c r="E51" s="1193" t="s">
        <v>18</v>
      </c>
      <c r="F51" s="1193"/>
      <c r="G51" s="1193"/>
      <c r="H51" s="1193"/>
      <c r="I51" s="1193"/>
      <c r="J51" s="1194"/>
      <c r="K51" s="63" t="s">
        <v>505</v>
      </c>
      <c r="L51" s="64" t="s">
        <v>505</v>
      </c>
      <c r="M51" s="64" t="s">
        <v>505</v>
      </c>
      <c r="N51" s="64" t="s">
        <v>505</v>
      </c>
      <c r="O51" s="65" t="s">
        <v>505</v>
      </c>
      <c r="P51" s="48"/>
      <c r="Q51" s="48"/>
      <c r="R51" s="48"/>
      <c r="S51" s="48"/>
      <c r="T51" s="48"/>
      <c r="U51" s="48"/>
    </row>
    <row r="52" spans="1:21" ht="30.75" customHeight="1">
      <c r="A52" s="48"/>
      <c r="B52" s="1191" t="s">
        <v>19</v>
      </c>
      <c r="C52" s="1192"/>
      <c r="D52" s="66"/>
      <c r="E52" s="1193" t="s">
        <v>20</v>
      </c>
      <c r="F52" s="1193"/>
      <c r="G52" s="1193"/>
      <c r="H52" s="1193"/>
      <c r="I52" s="1193"/>
      <c r="J52" s="1194"/>
      <c r="K52" s="63">
        <v>1070</v>
      </c>
      <c r="L52" s="64">
        <v>1076</v>
      </c>
      <c r="M52" s="64">
        <v>1109</v>
      </c>
      <c r="N52" s="64">
        <v>1085</v>
      </c>
      <c r="O52" s="65">
        <v>1235</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305</v>
      </c>
      <c r="L53" s="69">
        <v>279</v>
      </c>
      <c r="M53" s="69">
        <v>289</v>
      </c>
      <c r="N53" s="69">
        <v>345</v>
      </c>
      <c r="O53" s="70">
        <v>547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mU6YpN39wbrzb7dbLVC4EgMdtGWN07ZyMzPNWR/8XIG7oXrZXPKV+w43sncD2+2MsWNOTzinHDrHI3tGdCw==" saltValue="RdweCZ+okhs9hj75/9e6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07" t="s">
        <v>24</v>
      </c>
      <c r="C41" s="1208"/>
      <c r="D41" s="81"/>
      <c r="E41" s="1213" t="s">
        <v>25</v>
      </c>
      <c r="F41" s="1213"/>
      <c r="G41" s="1213"/>
      <c r="H41" s="1214"/>
      <c r="I41" s="82">
        <v>12035</v>
      </c>
      <c r="J41" s="83">
        <v>12590</v>
      </c>
      <c r="K41" s="83">
        <v>13422</v>
      </c>
      <c r="L41" s="83">
        <v>14156</v>
      </c>
      <c r="M41" s="84">
        <v>16193</v>
      </c>
    </row>
    <row r="42" spans="2:13" ht="27.75" customHeight="1">
      <c r="B42" s="1209"/>
      <c r="C42" s="1210"/>
      <c r="D42" s="85"/>
      <c r="E42" s="1215" t="s">
        <v>26</v>
      </c>
      <c r="F42" s="1215"/>
      <c r="G42" s="1215"/>
      <c r="H42" s="1216"/>
      <c r="I42" s="86">
        <v>223</v>
      </c>
      <c r="J42" s="87">
        <v>204</v>
      </c>
      <c r="K42" s="87">
        <v>185</v>
      </c>
      <c r="L42" s="87">
        <v>167</v>
      </c>
      <c r="M42" s="88">
        <v>310</v>
      </c>
    </row>
    <row r="43" spans="2:13" ht="27.75" customHeight="1">
      <c r="B43" s="1209"/>
      <c r="C43" s="1210"/>
      <c r="D43" s="85"/>
      <c r="E43" s="1215" t="s">
        <v>27</v>
      </c>
      <c r="F43" s="1215"/>
      <c r="G43" s="1215"/>
      <c r="H43" s="1216"/>
      <c r="I43" s="86">
        <v>1818</v>
      </c>
      <c r="J43" s="87">
        <v>1878</v>
      </c>
      <c r="K43" s="87">
        <v>1892</v>
      </c>
      <c r="L43" s="87">
        <v>1784</v>
      </c>
      <c r="M43" s="88">
        <v>1592</v>
      </c>
    </row>
    <row r="44" spans="2:13" ht="27.75" customHeight="1">
      <c r="B44" s="1209"/>
      <c r="C44" s="1210"/>
      <c r="D44" s="85"/>
      <c r="E44" s="1215" t="s">
        <v>28</v>
      </c>
      <c r="F44" s="1215"/>
      <c r="G44" s="1215"/>
      <c r="H44" s="1216"/>
      <c r="I44" s="86">
        <v>26</v>
      </c>
      <c r="J44" s="87">
        <v>24</v>
      </c>
      <c r="K44" s="87">
        <v>21</v>
      </c>
      <c r="L44" s="87">
        <v>19</v>
      </c>
      <c r="M44" s="88">
        <v>17</v>
      </c>
    </row>
    <row r="45" spans="2:13" ht="27.75" customHeight="1">
      <c r="B45" s="1209"/>
      <c r="C45" s="1210"/>
      <c r="D45" s="85"/>
      <c r="E45" s="1215" t="s">
        <v>29</v>
      </c>
      <c r="F45" s="1215"/>
      <c r="G45" s="1215"/>
      <c r="H45" s="1216"/>
      <c r="I45" s="86">
        <v>1471</v>
      </c>
      <c r="J45" s="87">
        <v>1275</v>
      </c>
      <c r="K45" s="87">
        <v>1083</v>
      </c>
      <c r="L45" s="87">
        <v>1019</v>
      </c>
      <c r="M45" s="88">
        <v>982</v>
      </c>
    </row>
    <row r="46" spans="2:13" ht="27.75" customHeight="1">
      <c r="B46" s="1209"/>
      <c r="C46" s="1210"/>
      <c r="D46" s="89"/>
      <c r="E46" s="1215" t="s">
        <v>30</v>
      </c>
      <c r="F46" s="1215"/>
      <c r="G46" s="1215"/>
      <c r="H46" s="1216"/>
      <c r="I46" s="86">
        <v>18</v>
      </c>
      <c r="J46" s="87">
        <v>12</v>
      </c>
      <c r="K46" s="87">
        <v>6</v>
      </c>
      <c r="L46" s="87">
        <v>3</v>
      </c>
      <c r="M46" s="88">
        <v>1</v>
      </c>
    </row>
    <row r="47" spans="2:13" ht="27.75" customHeight="1">
      <c r="B47" s="1209"/>
      <c r="C47" s="1210"/>
      <c r="D47" s="90"/>
      <c r="E47" s="1217" t="s">
        <v>31</v>
      </c>
      <c r="F47" s="1218"/>
      <c r="G47" s="1218"/>
      <c r="H47" s="1219"/>
      <c r="I47" s="86" t="s">
        <v>505</v>
      </c>
      <c r="J47" s="87" t="s">
        <v>505</v>
      </c>
      <c r="K47" s="87" t="s">
        <v>505</v>
      </c>
      <c r="L47" s="87" t="s">
        <v>505</v>
      </c>
      <c r="M47" s="88" t="s">
        <v>505</v>
      </c>
    </row>
    <row r="48" spans="2:13" ht="27.75" customHeight="1">
      <c r="B48" s="1209"/>
      <c r="C48" s="1210"/>
      <c r="D48" s="85"/>
      <c r="E48" s="1215" t="s">
        <v>32</v>
      </c>
      <c r="F48" s="1215"/>
      <c r="G48" s="1215"/>
      <c r="H48" s="1216"/>
      <c r="I48" s="86" t="s">
        <v>505</v>
      </c>
      <c r="J48" s="87" t="s">
        <v>505</v>
      </c>
      <c r="K48" s="87" t="s">
        <v>505</v>
      </c>
      <c r="L48" s="87" t="s">
        <v>505</v>
      </c>
      <c r="M48" s="88" t="s">
        <v>505</v>
      </c>
    </row>
    <row r="49" spans="2:13" ht="27.75" customHeight="1">
      <c r="B49" s="1211"/>
      <c r="C49" s="1212"/>
      <c r="D49" s="85"/>
      <c r="E49" s="1215" t="s">
        <v>33</v>
      </c>
      <c r="F49" s="1215"/>
      <c r="G49" s="1215"/>
      <c r="H49" s="1216"/>
      <c r="I49" s="86" t="s">
        <v>505</v>
      </c>
      <c r="J49" s="87" t="s">
        <v>505</v>
      </c>
      <c r="K49" s="87" t="s">
        <v>505</v>
      </c>
      <c r="L49" s="87" t="s">
        <v>505</v>
      </c>
      <c r="M49" s="88" t="s">
        <v>505</v>
      </c>
    </row>
    <row r="50" spans="2:13" ht="27.75" customHeight="1">
      <c r="B50" s="1220" t="s">
        <v>34</v>
      </c>
      <c r="C50" s="1221"/>
      <c r="D50" s="91"/>
      <c r="E50" s="1215" t="s">
        <v>35</v>
      </c>
      <c r="F50" s="1215"/>
      <c r="G50" s="1215"/>
      <c r="H50" s="1216"/>
      <c r="I50" s="86">
        <v>6793</v>
      </c>
      <c r="J50" s="87">
        <v>7301</v>
      </c>
      <c r="K50" s="87">
        <v>6954</v>
      </c>
      <c r="L50" s="87">
        <v>5696</v>
      </c>
      <c r="M50" s="88">
        <v>5410</v>
      </c>
    </row>
    <row r="51" spans="2:13" ht="27.75" customHeight="1">
      <c r="B51" s="1209"/>
      <c r="C51" s="1210"/>
      <c r="D51" s="85"/>
      <c r="E51" s="1215" t="s">
        <v>36</v>
      </c>
      <c r="F51" s="1215"/>
      <c r="G51" s="1215"/>
      <c r="H51" s="1216"/>
      <c r="I51" s="86">
        <v>109</v>
      </c>
      <c r="J51" s="87">
        <v>93</v>
      </c>
      <c r="K51" s="87">
        <v>80</v>
      </c>
      <c r="L51" s="87">
        <v>69</v>
      </c>
      <c r="M51" s="88">
        <v>59</v>
      </c>
    </row>
    <row r="52" spans="2:13" ht="27.75" customHeight="1">
      <c r="B52" s="1211"/>
      <c r="C52" s="1212"/>
      <c r="D52" s="85"/>
      <c r="E52" s="1215" t="s">
        <v>37</v>
      </c>
      <c r="F52" s="1215"/>
      <c r="G52" s="1215"/>
      <c r="H52" s="1216"/>
      <c r="I52" s="86">
        <v>9967</v>
      </c>
      <c r="J52" s="87">
        <v>10790</v>
      </c>
      <c r="K52" s="87">
        <v>11113</v>
      </c>
      <c r="L52" s="87">
        <v>11540</v>
      </c>
      <c r="M52" s="88">
        <v>12740</v>
      </c>
    </row>
    <row r="53" spans="2:13" ht="27.75" customHeight="1" thickBot="1">
      <c r="B53" s="1222" t="s">
        <v>38</v>
      </c>
      <c r="C53" s="1223"/>
      <c r="D53" s="92"/>
      <c r="E53" s="1224" t="s">
        <v>39</v>
      </c>
      <c r="F53" s="1224"/>
      <c r="G53" s="1224"/>
      <c r="H53" s="1225"/>
      <c r="I53" s="93">
        <v>-1277</v>
      </c>
      <c r="J53" s="94">
        <v>-2202</v>
      </c>
      <c r="K53" s="94">
        <v>-1537</v>
      </c>
      <c r="L53" s="94">
        <v>-157</v>
      </c>
      <c r="M53" s="95">
        <v>886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utOXnylBr45EOvOBwZ2vkM16VoSghWDr5CuprdXWvX+i2VgSQBkQ2kMtiqT6UI5YkrM2CI0AYEO7ZSn2BMODQ==" saltValue="AHD+3TWKYrjG4/IhTaJs8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31" t="s">
        <v>42</v>
      </c>
      <c r="D55" s="1231"/>
      <c r="E55" s="1232"/>
      <c r="F55" s="107">
        <v>2031</v>
      </c>
      <c r="G55" s="107">
        <v>841</v>
      </c>
      <c r="H55" s="108">
        <v>1197</v>
      </c>
    </row>
    <row r="56" spans="2:8" ht="52.5" customHeight="1">
      <c r="B56" s="109"/>
      <c r="C56" s="1233" t="s">
        <v>43</v>
      </c>
      <c r="D56" s="1233"/>
      <c r="E56" s="1234"/>
      <c r="F56" s="110">
        <v>2094</v>
      </c>
      <c r="G56" s="110">
        <v>2956</v>
      </c>
      <c r="H56" s="111">
        <v>2957</v>
      </c>
    </row>
    <row r="57" spans="2:8" ht="53.25" customHeight="1">
      <c r="B57" s="109"/>
      <c r="C57" s="1235" t="s">
        <v>44</v>
      </c>
      <c r="D57" s="1235"/>
      <c r="E57" s="1236"/>
      <c r="F57" s="112">
        <v>3180</v>
      </c>
      <c r="G57" s="112">
        <v>1933</v>
      </c>
      <c r="H57" s="113">
        <v>1333</v>
      </c>
    </row>
    <row r="58" spans="2:8" ht="45.75" customHeight="1">
      <c r="B58" s="114"/>
      <c r="C58" s="115" t="s">
        <v>564</v>
      </c>
      <c r="D58" s="116"/>
      <c r="E58" s="117"/>
      <c r="F58" s="118">
        <v>872</v>
      </c>
      <c r="G58" s="118">
        <v>624</v>
      </c>
      <c r="H58" s="119">
        <v>574</v>
      </c>
    </row>
    <row r="59" spans="2:8" ht="45.75" customHeight="1">
      <c r="B59" s="114"/>
      <c r="C59" s="1237" t="s">
        <v>565</v>
      </c>
      <c r="D59" s="1238"/>
      <c r="E59" s="1239"/>
      <c r="F59" s="118">
        <v>1717</v>
      </c>
      <c r="G59" s="118">
        <v>970</v>
      </c>
      <c r="H59" s="119">
        <v>420</v>
      </c>
    </row>
    <row r="60" spans="2:8" ht="45.75" customHeight="1">
      <c r="B60" s="114"/>
      <c r="C60" s="1237" t="s">
        <v>566</v>
      </c>
      <c r="D60" s="1238"/>
      <c r="E60" s="1239"/>
      <c r="F60" s="118">
        <v>208</v>
      </c>
      <c r="G60" s="118">
        <v>158</v>
      </c>
      <c r="H60" s="119">
        <v>158</v>
      </c>
    </row>
    <row r="61" spans="2:8" ht="45.75" customHeight="1">
      <c r="B61" s="114"/>
      <c r="C61" s="1237" t="s">
        <v>567</v>
      </c>
      <c r="D61" s="1238"/>
      <c r="E61" s="1239"/>
      <c r="F61" s="118">
        <v>176</v>
      </c>
      <c r="G61" s="118">
        <v>68</v>
      </c>
      <c r="H61" s="119">
        <v>64</v>
      </c>
    </row>
    <row r="62" spans="2:8" ht="45.75" customHeight="1" thickBot="1">
      <c r="B62" s="120"/>
      <c r="C62" s="1226" t="s">
        <v>568</v>
      </c>
      <c r="D62" s="1227"/>
      <c r="E62" s="1228"/>
      <c r="F62" s="121">
        <v>58</v>
      </c>
      <c r="G62" s="121">
        <v>57</v>
      </c>
      <c r="H62" s="122">
        <v>60</v>
      </c>
    </row>
    <row r="63" spans="2:8" ht="52.5" customHeight="1" thickBot="1">
      <c r="B63" s="123"/>
      <c r="C63" s="1229" t="s">
        <v>45</v>
      </c>
      <c r="D63" s="1229"/>
      <c r="E63" s="1230"/>
      <c r="F63" s="124">
        <v>7305</v>
      </c>
      <c r="G63" s="124">
        <v>5731</v>
      </c>
      <c r="H63" s="125">
        <v>5487</v>
      </c>
    </row>
    <row r="64" spans="2:8" ht="15" customHeight="1"/>
    <row r="65" ht="0" hidden="1" customHeight="1"/>
    <row r="66" ht="0" hidden="1" customHeight="1"/>
  </sheetData>
  <sheetProtection algorithmName="SHA-512" hashValue="LNYRBbBmMe9EmvdcY7CcbI8PqIKNoC2LBTM1A1hwQh5V6P6Uur2Ik6ko46tms7zqAUG7jnOVUY4lSJF3uNmiTg==" saltValue="CDncqCpzTo0+T7d6H1pymQ==" spinCount="100000" sheet="1" objects="1" scenarios="1"/>
  <mergeCells count="8">
    <mergeCell ref="C62:E62"/>
    <mergeCell ref="C63:E63"/>
    <mergeCell ref="C55:E55"/>
    <mergeCell ref="C56:E56"/>
    <mergeCell ref="C57:E57"/>
    <mergeCell ref="C59:E59"/>
    <mergeCell ref="C60:E60"/>
    <mergeCell ref="C61:E61"/>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2" customWidth="1"/>
    <col min="2" max="8" width="13.375" style="132" customWidth="1"/>
    <col min="9" max="16384" width="11.125" style="132"/>
  </cols>
  <sheetData>
    <row r="1" spans="1:8">
      <c r="A1" s="126"/>
      <c r="B1" s="127"/>
      <c r="C1" s="128"/>
      <c r="D1" s="129"/>
      <c r="E1" s="130"/>
      <c r="F1" s="130"/>
      <c r="G1" s="130"/>
      <c r="H1" s="131"/>
    </row>
    <row r="2" spans="1:8">
      <c r="A2" s="133"/>
      <c r="B2" s="134"/>
      <c r="C2" s="135"/>
      <c r="D2" s="136" t="s">
        <v>46</v>
      </c>
      <c r="E2" s="137"/>
      <c r="F2" s="138" t="s">
        <v>545</v>
      </c>
      <c r="G2" s="139"/>
      <c r="H2" s="140"/>
    </row>
    <row r="3" spans="1:8">
      <c r="A3" s="136" t="s">
        <v>538</v>
      </c>
      <c r="B3" s="141"/>
      <c r="C3" s="142"/>
      <c r="D3" s="143">
        <v>523337</v>
      </c>
      <c r="E3" s="144"/>
      <c r="F3" s="145">
        <v>136577</v>
      </c>
      <c r="G3" s="146"/>
      <c r="H3" s="147"/>
    </row>
    <row r="4" spans="1:8">
      <c r="A4" s="148"/>
      <c r="B4" s="149"/>
      <c r="C4" s="150"/>
      <c r="D4" s="151">
        <v>99264</v>
      </c>
      <c r="E4" s="152"/>
      <c r="F4" s="153">
        <v>59645</v>
      </c>
      <c r="G4" s="154"/>
      <c r="H4" s="155"/>
    </row>
    <row r="5" spans="1:8">
      <c r="A5" s="136" t="s">
        <v>540</v>
      </c>
      <c r="B5" s="141"/>
      <c r="C5" s="142"/>
      <c r="D5" s="143">
        <v>495616</v>
      </c>
      <c r="E5" s="144"/>
      <c r="F5" s="145">
        <v>132212</v>
      </c>
      <c r="G5" s="146"/>
      <c r="H5" s="147"/>
    </row>
    <row r="6" spans="1:8">
      <c r="A6" s="148"/>
      <c r="B6" s="149"/>
      <c r="C6" s="150"/>
      <c r="D6" s="151">
        <v>223861</v>
      </c>
      <c r="E6" s="152"/>
      <c r="F6" s="153">
        <v>67114</v>
      </c>
      <c r="G6" s="154"/>
      <c r="H6" s="155"/>
    </row>
    <row r="7" spans="1:8">
      <c r="A7" s="136" t="s">
        <v>541</v>
      </c>
      <c r="B7" s="141"/>
      <c r="C7" s="142"/>
      <c r="D7" s="143">
        <v>465689</v>
      </c>
      <c r="E7" s="144"/>
      <c r="F7" s="145">
        <v>162193</v>
      </c>
      <c r="G7" s="146"/>
      <c r="H7" s="147"/>
    </row>
    <row r="8" spans="1:8">
      <c r="A8" s="148"/>
      <c r="B8" s="149"/>
      <c r="C8" s="150"/>
      <c r="D8" s="151">
        <v>316054</v>
      </c>
      <c r="E8" s="152"/>
      <c r="F8" s="153">
        <v>79985</v>
      </c>
      <c r="G8" s="154"/>
      <c r="H8" s="155"/>
    </row>
    <row r="9" spans="1:8">
      <c r="A9" s="136" t="s">
        <v>542</v>
      </c>
      <c r="B9" s="141"/>
      <c r="C9" s="142"/>
      <c r="D9" s="143">
        <v>343708</v>
      </c>
      <c r="E9" s="144"/>
      <c r="F9" s="145">
        <v>168868</v>
      </c>
      <c r="G9" s="146"/>
      <c r="H9" s="147"/>
    </row>
    <row r="10" spans="1:8">
      <c r="A10" s="148"/>
      <c r="B10" s="149"/>
      <c r="C10" s="150"/>
      <c r="D10" s="151">
        <v>244246</v>
      </c>
      <c r="E10" s="152"/>
      <c r="F10" s="153">
        <v>79360</v>
      </c>
      <c r="G10" s="154"/>
      <c r="H10" s="155"/>
    </row>
    <row r="11" spans="1:8">
      <c r="A11" s="136" t="s">
        <v>543</v>
      </c>
      <c r="B11" s="141"/>
      <c r="C11" s="142"/>
      <c r="D11" s="143">
        <v>607696</v>
      </c>
      <c r="E11" s="144"/>
      <c r="F11" s="145">
        <v>202870</v>
      </c>
      <c r="G11" s="146"/>
      <c r="H11" s="147"/>
    </row>
    <row r="12" spans="1:8">
      <c r="A12" s="148"/>
      <c r="B12" s="149"/>
      <c r="C12" s="156"/>
      <c r="D12" s="151">
        <v>267401</v>
      </c>
      <c r="E12" s="152"/>
      <c r="F12" s="153">
        <v>79735</v>
      </c>
      <c r="G12" s="154"/>
      <c r="H12" s="155"/>
    </row>
    <row r="13" spans="1:8">
      <c r="A13" s="136"/>
      <c r="B13" s="141"/>
      <c r="C13" s="157"/>
      <c r="D13" s="158">
        <v>487209</v>
      </c>
      <c r="E13" s="159"/>
      <c r="F13" s="160">
        <v>160544</v>
      </c>
      <c r="G13" s="161"/>
      <c r="H13" s="147"/>
    </row>
    <row r="14" spans="1:8">
      <c r="A14" s="148"/>
      <c r="B14" s="149"/>
      <c r="C14" s="150"/>
      <c r="D14" s="151">
        <v>230165</v>
      </c>
      <c r="E14" s="152"/>
      <c r="F14" s="153">
        <v>73168</v>
      </c>
      <c r="G14" s="154"/>
      <c r="H14" s="155"/>
    </row>
    <row r="17" spans="1:11">
      <c r="A17" s="132" t="s">
        <v>47</v>
      </c>
    </row>
    <row r="18" spans="1:11">
      <c r="A18" s="162"/>
      <c r="B18" s="162" t="str">
        <f>実質収支比率等に係る経年分析!F$46</f>
        <v>H25</v>
      </c>
      <c r="C18" s="162" t="str">
        <f>実質収支比率等に係る経年分析!G$46</f>
        <v>H26</v>
      </c>
      <c r="D18" s="162" t="str">
        <f>実質収支比率等に係る経年分析!H$46</f>
        <v>H27</v>
      </c>
      <c r="E18" s="162" t="str">
        <f>実質収支比率等に係る経年分析!I$46</f>
        <v>H28</v>
      </c>
      <c r="F18" s="162" t="str">
        <f>実質収支比率等に係る経年分析!J$46</f>
        <v>H29</v>
      </c>
    </row>
    <row r="19" spans="1:11">
      <c r="A19" s="162" t="s">
        <v>48</v>
      </c>
      <c r="B19" s="162">
        <f>ROUND(VALUE(SUBSTITUTE(実質収支比率等に係る経年分析!F$48,"▲","-")),2)</f>
        <v>16.37</v>
      </c>
      <c r="C19" s="162">
        <f>ROUND(VALUE(SUBSTITUTE(実質収支比率等に係る経年分析!G$48,"▲","-")),2)</f>
        <v>4.5599999999999996</v>
      </c>
      <c r="D19" s="162">
        <f>ROUND(VALUE(SUBSTITUTE(実質収支比率等に係る経年分析!H$48,"▲","-")),2)</f>
        <v>17.36</v>
      </c>
      <c r="E19" s="162">
        <f>ROUND(VALUE(SUBSTITUTE(実質収支比率等に係る経年分析!I$48,"▲","-")),2)</f>
        <v>13.44</v>
      </c>
      <c r="F19" s="162">
        <f>ROUND(VALUE(SUBSTITUTE(実質収支比率等に係る経年分析!J$48,"▲","-")),2)</f>
        <v>8.2100000000000009</v>
      </c>
    </row>
    <row r="20" spans="1:11">
      <c r="A20" s="162" t="s">
        <v>49</v>
      </c>
      <c r="B20" s="162">
        <f>ROUND(VALUE(SUBSTITUTE(実質収支比率等に係る経年分析!F$47,"▲","-")),2)</f>
        <v>30.02</v>
      </c>
      <c r="C20" s="162">
        <f>ROUND(VALUE(SUBSTITUTE(実質収支比率等に係る経年分析!G$47,"▲","-")),2)</f>
        <v>46.4</v>
      </c>
      <c r="D20" s="162">
        <f>ROUND(VALUE(SUBSTITUTE(実質収支比率等に係る経年分析!H$47,"▲","-")),2)</f>
        <v>35.81</v>
      </c>
      <c r="E20" s="162">
        <f>ROUND(VALUE(SUBSTITUTE(実質収支比率等に係る経年分析!I$47,"▲","-")),2)</f>
        <v>15.15</v>
      </c>
      <c r="F20" s="162">
        <f>ROUND(VALUE(SUBSTITUTE(実質収支比率等に係る経年分析!J$47,"▲","-")),2)</f>
        <v>21.18</v>
      </c>
    </row>
    <row r="21" spans="1:11">
      <c r="A21" s="162" t="s">
        <v>50</v>
      </c>
      <c r="B21" s="162">
        <f>IF(ISNUMBER(VALUE(SUBSTITUTE(実質収支比率等に係る経年分析!F$49,"▲","-"))),ROUND(VALUE(SUBSTITUTE(実質収支比率等に係る経年分析!F$49,"▲","-")),2),NA())</f>
        <v>12.46</v>
      </c>
      <c r="C21" s="162">
        <f>IF(ISNUMBER(VALUE(SUBSTITUTE(実質収支比率等に係る経年分析!G$49,"▲","-"))),ROUND(VALUE(SUBSTITUTE(実質収支比率等に係る経年分析!G$49,"▲","-")),2),NA())</f>
        <v>3</v>
      </c>
      <c r="D21" s="162">
        <f>IF(ISNUMBER(VALUE(SUBSTITUTE(実質収支比率等に係る経年分析!H$49,"▲","-"))),ROUND(VALUE(SUBSTITUTE(実質収支比率等に係る経年分析!H$49,"▲","-")),2),NA())</f>
        <v>3.78</v>
      </c>
      <c r="E21" s="162">
        <f>IF(ISNUMBER(VALUE(SUBSTITUTE(実質収支比率等に係る経年分析!I$49,"▲","-"))),ROUND(VALUE(SUBSTITUTE(実質収支比率等に係る経年分析!I$49,"▲","-")),2),NA())</f>
        <v>-25.72</v>
      </c>
      <c r="F21" s="162">
        <f>IF(ISNUMBER(VALUE(SUBSTITUTE(実質収支比率等に係る経年分析!J$49,"▲","-"))),ROUND(VALUE(SUBSTITUTE(実質収支比率等に係る経年分析!J$49,"▲","-")),2),NA())</f>
        <v>1.3</v>
      </c>
    </row>
    <row r="24" spans="1:11">
      <c r="A24" s="132" t="s">
        <v>51</v>
      </c>
    </row>
    <row r="25" spans="1:11">
      <c r="A25" s="163"/>
      <c r="B25" s="163" t="str">
        <f>連結実質赤字比率に係る赤字・黒字の構成分析!F$33</f>
        <v>H25</v>
      </c>
      <c r="C25" s="163"/>
      <c r="D25" s="163" t="str">
        <f>連結実質赤字比率に係る赤字・黒字の構成分析!G$33</f>
        <v>H26</v>
      </c>
      <c r="E25" s="163"/>
      <c r="F25" s="163" t="str">
        <f>連結実質赤字比率に係る赤字・黒字の構成分析!H$33</f>
        <v>H27</v>
      </c>
      <c r="G25" s="163"/>
      <c r="H25" s="163" t="str">
        <f>連結実質赤字比率に係る赤字・黒字の構成分析!I$33</f>
        <v>H28</v>
      </c>
      <c r="I25" s="163"/>
      <c r="J25" s="163" t="str">
        <f>連結実質赤字比率に係る赤字・黒字の構成分析!J$33</f>
        <v>H29</v>
      </c>
      <c r="K25" s="163"/>
    </row>
    <row r="26" spans="1:11">
      <c r="A26" s="163"/>
      <c r="B26" s="163" t="s">
        <v>52</v>
      </c>
      <c r="C26" s="163" t="s">
        <v>53</v>
      </c>
      <c r="D26" s="163" t="s">
        <v>52</v>
      </c>
      <c r="E26" s="163" t="s">
        <v>53</v>
      </c>
      <c r="F26" s="163" t="s">
        <v>52</v>
      </c>
      <c r="G26" s="163" t="s">
        <v>53</v>
      </c>
      <c r="H26" s="163" t="s">
        <v>52</v>
      </c>
      <c r="I26" s="163" t="s">
        <v>53</v>
      </c>
      <c r="J26" s="163" t="s">
        <v>52</v>
      </c>
      <c r="K26" s="163" t="s">
        <v>53</v>
      </c>
    </row>
    <row r="27" spans="1:11">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v>
      </c>
      <c r="H27" s="163" t="e">
        <f>IF(ROUND(VALUE(SUBSTITUTE(連結実質赤字比率に係る赤字・黒字の構成分析!I$43,"▲", "-")), 2) &lt; 0, ABS(ROUND(VALUE(SUBSTITUTE(連結実質赤字比率に係る赤字・黒字の構成分析!I$43,"▲", "-")), 2)), NA())</f>
        <v>#N/A</v>
      </c>
      <c r="I27" s="163">
        <f>IF(ROUND(VALUE(SUBSTITUTE(連結実質赤字比率に係る赤字・黒字の構成分析!I$43,"▲", "-")), 2) &gt;= 0, ABS(ROUND(VALUE(SUBSTITUTE(連結実質赤字比率に係る赤字・黒字の構成分析!I$43,"▲", "-")), 2)), NA())</f>
        <v>0.01</v>
      </c>
      <c r="J27" s="163" t="e">
        <f>IF(ROUND(VALUE(SUBSTITUTE(連結実質赤字比率に係る赤字・黒字の構成分析!J$43,"▲", "-")), 2) &lt; 0, ABS(ROUND(VALUE(SUBSTITUTE(連結実質赤字比率に係る赤字・黒字の構成分析!J$43,"▲", "-")), 2)), NA())</f>
        <v>#N/A</v>
      </c>
      <c r="K27" s="163">
        <f>IF(ROUND(VALUE(SUBSTITUTE(連結実質赤字比率に係る赤字・黒字の構成分析!J$43,"▲", "-")), 2) &gt;= 0, ABS(ROUND(VALUE(SUBSTITUTE(連結実質赤字比率に係る赤字・黒字の構成分析!J$43,"▲", "-")), 2)), NA())</f>
        <v>0.01</v>
      </c>
    </row>
    <row r="28" spans="1:11">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c r="A29" s="163" t="str">
        <f>IF(連結実質赤字比率に係る赤字・黒字の構成分析!C$41="",NA(),連結実質赤字比率に係る赤字・黒字の構成分析!C$41)</f>
        <v>介護保険特別会計（サービス事業勘定）</v>
      </c>
      <c r="B29" s="163" t="e">
        <f>IF(ROUND(VALUE(SUBSTITUTE(連結実質赤字比率に係る赤字・黒字の構成分析!F$41,"▲", "-")), 2) &lt; 0, ABS(ROUND(VALUE(SUBSTITUTE(連結実質赤字比率に係る赤字・黒字の構成分析!F$41,"▲", "-")), 2)), NA())</f>
        <v>#N/A</v>
      </c>
      <c r="C29" s="163">
        <f>IF(ROUND(VALUE(SUBSTITUTE(連結実質赤字比率に係る赤字・黒字の構成分析!F$41,"▲", "-")), 2) &gt;= 0, ABS(ROUND(VALUE(SUBSTITUTE(連結実質赤字比率に係る赤字・黒字の構成分析!F$41,"▲", "-")), 2)), NA())</f>
        <v>0.01</v>
      </c>
      <c r="D29" s="163" t="e">
        <f>IF(ROUND(VALUE(SUBSTITUTE(連結実質赤字比率に係る赤字・黒字の構成分析!G$41,"▲", "-")), 2) &lt; 0, ABS(ROUND(VALUE(SUBSTITUTE(連結実質赤字比率に係る赤字・黒字の構成分析!G$41,"▲", "-")), 2)), NA())</f>
        <v>#N/A</v>
      </c>
      <c r="E29" s="163">
        <f>IF(ROUND(VALUE(SUBSTITUTE(連結実質赤字比率に係る赤字・黒字の構成分析!G$41,"▲", "-")), 2) &gt;= 0, ABS(ROUND(VALUE(SUBSTITUTE(連結実質赤字比率に係る赤字・黒字の構成分析!G$41,"▲", "-")), 2)), NA())</f>
        <v>0</v>
      </c>
      <c r="F29" s="163" t="e">
        <f>IF(ROUND(VALUE(SUBSTITUTE(連結実質赤字比率に係る赤字・黒字の構成分析!H$41,"▲", "-")), 2) &lt; 0, ABS(ROUND(VALUE(SUBSTITUTE(連結実質赤字比率に係る赤字・黒字の構成分析!H$41,"▲", "-")), 2)), NA())</f>
        <v>#N/A</v>
      </c>
      <c r="G29" s="163">
        <f>IF(ROUND(VALUE(SUBSTITUTE(連結実質赤字比率に係る赤字・黒字の構成分析!H$41,"▲", "-")), 2) &gt;= 0, ABS(ROUND(VALUE(SUBSTITUTE(連結実質赤字比率に係る赤字・黒字の構成分析!H$41,"▲", "-")), 2)), NA())</f>
        <v>0</v>
      </c>
      <c r="H29" s="163" t="e">
        <f>IF(ROUND(VALUE(SUBSTITUTE(連結実質赤字比率に係る赤字・黒字の構成分析!I$41,"▲", "-")), 2) &lt; 0, ABS(ROUND(VALUE(SUBSTITUTE(連結実質赤字比率に係る赤字・黒字の構成分析!I$41,"▲", "-")), 2)), NA())</f>
        <v>#N/A</v>
      </c>
      <c r="I29" s="163">
        <f>IF(ROUND(VALUE(SUBSTITUTE(連結実質赤字比率に係る赤字・黒字の構成分析!I$41,"▲", "-")), 2) &gt;= 0, ABS(ROUND(VALUE(SUBSTITUTE(連結実質赤字比率に係る赤字・黒字の構成分析!I$41,"▲", "-")), 2)), NA())</f>
        <v>0.02</v>
      </c>
      <c r="J29" s="163" t="e">
        <f>IF(ROUND(VALUE(SUBSTITUTE(連結実質赤字比率に係る赤字・黒字の構成分析!J$41,"▲", "-")), 2) &lt; 0, ABS(ROUND(VALUE(SUBSTITUTE(連結実質赤字比率に係る赤字・黒字の構成分析!J$41,"▲", "-")), 2)), NA())</f>
        <v>#N/A</v>
      </c>
      <c r="K29" s="163">
        <f>IF(ROUND(VALUE(SUBSTITUTE(連結実質赤字比率に係る赤字・黒字の構成分析!J$41,"▲", "-")), 2) &gt;= 0, ABS(ROUND(VALUE(SUBSTITUTE(連結実質赤字比率に係る赤字・黒字の構成分析!J$41,"▲", "-")), 2)), NA())</f>
        <v>0.01</v>
      </c>
    </row>
    <row r="30" spans="1:11">
      <c r="A30" s="163" t="str">
        <f>IF(連結実質赤字比率に係る赤字・黒字の構成分析!C$40="",NA(),連結実質赤字比率に係る赤字・黒字の構成分析!C$40)</f>
        <v>国民健康保険特別会計（診療施設勘定）</v>
      </c>
      <c r="B30" s="163" t="e">
        <f>IF(ROUND(VALUE(SUBSTITUTE(連結実質赤字比率に係る赤字・黒字の構成分析!F$40,"▲", "-")), 2) &lt; 0, ABS(ROUND(VALUE(SUBSTITUTE(連結実質赤字比率に係る赤字・黒字の構成分析!F$40,"▲", "-")), 2)), NA())</f>
        <v>#N/A</v>
      </c>
      <c r="C30" s="163">
        <f>IF(ROUND(VALUE(SUBSTITUTE(連結実質赤字比率に係る赤字・黒字の構成分析!F$40,"▲", "-")), 2) &gt;= 0, ABS(ROUND(VALUE(SUBSTITUTE(連結実質赤字比率に係る赤字・黒字の構成分析!F$40,"▲", "-")), 2)), NA())</f>
        <v>0.04</v>
      </c>
      <c r="D30" s="163" t="e">
        <f>IF(ROUND(VALUE(SUBSTITUTE(連結実質赤字比率に係る赤字・黒字の構成分析!G$40,"▲", "-")), 2) &lt; 0, ABS(ROUND(VALUE(SUBSTITUTE(連結実質赤字比率に係る赤字・黒字の構成分析!G$40,"▲", "-")), 2)), NA())</f>
        <v>#N/A</v>
      </c>
      <c r="E30" s="163">
        <f>IF(ROUND(VALUE(SUBSTITUTE(連結実質赤字比率に係る赤字・黒字の構成分析!G$40,"▲", "-")), 2) &gt;= 0, ABS(ROUND(VALUE(SUBSTITUTE(連結実質赤字比率に係る赤字・黒字の構成分析!G$40,"▲", "-")), 2)), NA())</f>
        <v>0.09</v>
      </c>
      <c r="F30" s="163" t="e">
        <f>IF(ROUND(VALUE(SUBSTITUTE(連結実質赤字比率に係る赤字・黒字の構成分析!H$40,"▲", "-")), 2) &lt; 0, ABS(ROUND(VALUE(SUBSTITUTE(連結実質赤字比率に係る赤字・黒字の構成分析!H$40,"▲", "-")), 2)), NA())</f>
        <v>#N/A</v>
      </c>
      <c r="G30" s="163">
        <f>IF(ROUND(VALUE(SUBSTITUTE(連結実質赤字比率に係る赤字・黒字の構成分析!H$40,"▲", "-")), 2) &gt;= 0, ABS(ROUND(VALUE(SUBSTITUTE(連結実質赤字比率に係る赤字・黒字の構成分析!H$40,"▲", "-")), 2)), NA())</f>
        <v>7.0000000000000007E-2</v>
      </c>
      <c r="H30" s="163" t="e">
        <f>IF(ROUND(VALUE(SUBSTITUTE(連結実質赤字比率に係る赤字・黒字の構成分析!I$40,"▲", "-")), 2) &lt; 0, ABS(ROUND(VALUE(SUBSTITUTE(連結実質赤字比率に係る赤字・黒字の構成分析!I$40,"▲", "-")), 2)), NA())</f>
        <v>#N/A</v>
      </c>
      <c r="I30" s="163">
        <f>IF(ROUND(VALUE(SUBSTITUTE(連結実質赤字比率に係る赤字・黒字の構成分析!I$40,"▲", "-")), 2) &gt;= 0, ABS(ROUND(VALUE(SUBSTITUTE(連結実質赤字比率に係る赤字・黒字の構成分析!I$40,"▲", "-")), 2)), NA())</f>
        <v>0.09</v>
      </c>
      <c r="J30" s="163" t="e">
        <f>IF(ROUND(VALUE(SUBSTITUTE(連結実質赤字比率に係る赤字・黒字の構成分析!J$40,"▲", "-")), 2) &lt; 0, ABS(ROUND(VALUE(SUBSTITUTE(連結実質赤字比率に係る赤字・黒字の構成分析!J$40,"▲", "-")), 2)), NA())</f>
        <v>#N/A</v>
      </c>
      <c r="K30" s="163">
        <f>IF(ROUND(VALUE(SUBSTITUTE(連結実質赤字比率に係る赤字・黒字の構成分析!J$40,"▲", "-")), 2) &gt;= 0, ABS(ROUND(VALUE(SUBSTITUTE(連結実質赤字比率に係る赤字・黒字の構成分析!J$40,"▲", "-")), 2)), NA())</f>
        <v>0.02</v>
      </c>
    </row>
    <row r="31" spans="1:11">
      <c r="A31" s="163" t="str">
        <f>IF(連結実質赤字比率に係る赤字・黒字の構成分析!C$39="",NA(),連結実質赤字比率に係る赤字・黒字の構成分析!C$39)</f>
        <v>公共下水道事業特別会計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0.08</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0.1</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0.14000000000000001</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0.04</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0.16</v>
      </c>
    </row>
    <row r="32" spans="1:11">
      <c r="A32" s="163" t="str">
        <f>IF(連結実質赤字比率に係る赤字・黒字の構成分析!C$38="",NA(),連結実質赤字比率に係る赤字・黒字の構成分析!C$38)</f>
        <v>観光事業特別会計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0.1</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0.15</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0.14000000000000001</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0.26</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0.19</v>
      </c>
    </row>
    <row r="33" spans="1:16">
      <c r="A33" s="163" t="str">
        <f>IF(連結実質赤字比率に係る赤字・黒字の構成分析!C$37="",NA(),連結実質赤字比率に係る赤字・黒字の構成分析!C$37)</f>
        <v>国民健康保険特別会計（事業勘定）</v>
      </c>
      <c r="B33" s="163" t="e">
        <f>IF(ROUND(VALUE(SUBSTITUTE(連結実質赤字比率に係る赤字・黒字の構成分析!F$37,"▲", "-")), 2) &lt; 0, ABS(ROUND(VALUE(SUBSTITUTE(連結実質赤字比率に係る赤字・黒字の構成分析!F$37,"▲", "-")), 2)), NA())</f>
        <v>#N/A</v>
      </c>
      <c r="C33" s="163">
        <f>IF(ROUND(VALUE(SUBSTITUTE(連結実質赤字比率に係る赤字・黒字の構成分析!F$37,"▲", "-")), 2) &gt;= 0, ABS(ROUND(VALUE(SUBSTITUTE(連結実質赤字比率に係る赤字・黒字の構成分析!F$37,"▲", "-")), 2)), NA())</f>
        <v>0.1</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0.21</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0.06</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0.64</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0.37</v>
      </c>
    </row>
    <row r="34" spans="1:16">
      <c r="A34" s="163" t="str">
        <f>IF(連結実質赤字比率に係る赤字・黒字の構成分析!C$36="",NA(),連結実質赤字比率に係る赤字・黒字の構成分析!C$36)</f>
        <v>介護保険特別会計（事業勘定）</v>
      </c>
      <c r="B34" s="163" t="e">
        <f>IF(ROUND(VALUE(SUBSTITUTE(連結実質赤字比率に係る赤字・黒字の構成分析!F$36,"▲", "-")), 2) &lt; 0, ABS(ROUND(VALUE(SUBSTITUTE(連結実質赤字比率に係る赤字・黒字の構成分析!F$36,"▲", "-")), 2)), NA())</f>
        <v>#N/A</v>
      </c>
      <c r="C34" s="163">
        <f>IF(ROUND(VALUE(SUBSTITUTE(連結実質赤字比率に係る赤字・黒字の構成分析!F$36,"▲", "-")), 2) &gt;= 0, ABS(ROUND(VALUE(SUBSTITUTE(連結実質赤字比率に係る赤字・黒字の構成分析!F$36,"▲", "-")), 2)), NA())</f>
        <v>0</v>
      </c>
      <c r="D34" s="163" t="e">
        <f>IF(ROUND(VALUE(SUBSTITUTE(連結実質赤字比率に係る赤字・黒字の構成分析!G$36,"▲", "-")), 2) &lt; 0, ABS(ROUND(VALUE(SUBSTITUTE(連結実質赤字比率に係る赤字・黒字の構成分析!G$36,"▲", "-")), 2)), NA())</f>
        <v>#N/A</v>
      </c>
      <c r="E34" s="163">
        <f>IF(ROUND(VALUE(SUBSTITUTE(連結実質赤字比率に係る赤字・黒字の構成分析!G$36,"▲", "-")), 2) &gt;= 0, ABS(ROUND(VALUE(SUBSTITUTE(連結実質赤字比率に係る赤字・黒字の構成分析!G$36,"▲", "-")), 2)), NA())</f>
        <v>0.04</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0.35</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0.56999999999999995</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0.62</v>
      </c>
    </row>
    <row r="35" spans="1:16">
      <c r="A35" s="163" t="str">
        <f>IF(連結実質赤字比率に係る赤字・黒字の構成分析!C$35="",NA(),連結実質赤字比率に係る赤字・黒字の構成分析!C$35)</f>
        <v>簡易水道特別会計</v>
      </c>
      <c r="B35" s="163" t="e">
        <f>IF(ROUND(VALUE(SUBSTITUTE(連結実質赤字比率に係る赤字・黒字の構成分析!F$35,"▲", "-")), 2) &lt; 0, ABS(ROUND(VALUE(SUBSTITUTE(連結実質赤字比率に係る赤字・黒字の構成分析!F$35,"▲", "-")), 2)), NA())</f>
        <v>#N/A</v>
      </c>
      <c r="C35" s="163">
        <f>IF(ROUND(VALUE(SUBSTITUTE(連結実質赤字比率に係る赤字・黒字の構成分析!F$35,"▲", "-")), 2) &gt;= 0, ABS(ROUND(VALUE(SUBSTITUTE(連結実質赤字比率に係る赤字・黒字の構成分析!F$35,"▲", "-")), 2)), NA())</f>
        <v>0.54</v>
      </c>
      <c r="D35" s="163" t="e">
        <f>IF(ROUND(VALUE(SUBSTITUTE(連結実質赤字比率に係る赤字・黒字の構成分析!G$35,"▲", "-")), 2) &lt; 0, ABS(ROUND(VALUE(SUBSTITUTE(連結実質赤字比率に係る赤字・黒字の構成分析!G$35,"▲", "-")), 2)), NA())</f>
        <v>#N/A</v>
      </c>
      <c r="E35" s="163">
        <f>IF(ROUND(VALUE(SUBSTITUTE(連結実質赤字比率に係る赤字・黒字の構成分析!G$35,"▲", "-")), 2) &gt;= 0, ABS(ROUND(VALUE(SUBSTITUTE(連結実質赤字比率に係る赤字・黒字の構成分析!G$35,"▲", "-")), 2)), NA())</f>
        <v>0.22</v>
      </c>
      <c r="F35" s="163" t="e">
        <f>IF(ROUND(VALUE(SUBSTITUTE(連結実質赤字比率に係る赤字・黒字の構成分析!H$35,"▲", "-")), 2) &lt; 0, ABS(ROUND(VALUE(SUBSTITUTE(連結実質赤字比率に係る赤字・黒字の構成分析!H$35,"▲", "-")), 2)), NA())</f>
        <v>#N/A</v>
      </c>
      <c r="G35" s="163">
        <f>IF(ROUND(VALUE(SUBSTITUTE(連結実質赤字比率に係る赤字・黒字の構成分析!H$35,"▲", "-")), 2) &gt;= 0, ABS(ROUND(VALUE(SUBSTITUTE(連結実質赤字比率に係る赤字・黒字の構成分析!H$35,"▲", "-")), 2)), NA())</f>
        <v>0</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0.66</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0.74</v>
      </c>
    </row>
    <row r="36" spans="1:16">
      <c r="A36" s="163" t="str">
        <f>IF(連結実質赤字比率に係る赤字・黒字の構成分析!C$34="",NA(),連結実質赤字比率に係る赤字・黒字の構成分析!C$34)</f>
        <v>一般会計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18.14</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4.55</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17.350000000000001</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13.43</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8.24</v>
      </c>
    </row>
    <row r="39" spans="1:16">
      <c r="A39" s="132" t="s">
        <v>54</v>
      </c>
    </row>
    <row r="40" spans="1:16">
      <c r="A40" s="164"/>
      <c r="B40" s="164" t="str">
        <f>'実質公債費比率（分子）の構造'!K$44</f>
        <v>H25</v>
      </c>
      <c r="C40" s="164"/>
      <c r="D40" s="164"/>
      <c r="E40" s="164" t="str">
        <f>'実質公債費比率（分子）の構造'!L$44</f>
        <v>H26</v>
      </c>
      <c r="F40" s="164"/>
      <c r="G40" s="164"/>
      <c r="H40" s="164" t="str">
        <f>'実質公債費比率（分子）の構造'!M$44</f>
        <v>H27</v>
      </c>
      <c r="I40" s="164"/>
      <c r="J40" s="164"/>
      <c r="K40" s="164" t="str">
        <f>'実質公債費比率（分子）の構造'!N$44</f>
        <v>H28</v>
      </c>
      <c r="L40" s="164"/>
      <c r="M40" s="164"/>
      <c r="N40" s="164" t="str">
        <f>'実質公債費比率（分子）の構造'!O$44</f>
        <v>H29</v>
      </c>
      <c r="O40" s="164"/>
      <c r="P40" s="164"/>
    </row>
    <row r="41" spans="1:16">
      <c r="A41" s="164"/>
      <c r="B41" s="164" t="s">
        <v>55</v>
      </c>
      <c r="C41" s="164"/>
      <c r="D41" s="164" t="s">
        <v>56</v>
      </c>
      <c r="E41" s="164" t="s">
        <v>55</v>
      </c>
      <c r="F41" s="164"/>
      <c r="G41" s="164" t="s">
        <v>56</v>
      </c>
      <c r="H41" s="164" t="s">
        <v>55</v>
      </c>
      <c r="I41" s="164"/>
      <c r="J41" s="164" t="s">
        <v>56</v>
      </c>
      <c r="K41" s="164" t="s">
        <v>55</v>
      </c>
      <c r="L41" s="164"/>
      <c r="M41" s="164" t="s">
        <v>56</v>
      </c>
      <c r="N41" s="164" t="s">
        <v>55</v>
      </c>
      <c r="O41" s="164"/>
      <c r="P41" s="164" t="s">
        <v>56</v>
      </c>
    </row>
    <row r="42" spans="1:16">
      <c r="A42" s="164" t="s">
        <v>57</v>
      </c>
      <c r="B42" s="164"/>
      <c r="C42" s="164"/>
      <c r="D42" s="164">
        <f>'実質公債費比率（分子）の構造'!K$52</f>
        <v>1070</v>
      </c>
      <c r="E42" s="164"/>
      <c r="F42" s="164"/>
      <c r="G42" s="164">
        <f>'実質公債費比率（分子）の構造'!L$52</f>
        <v>1076</v>
      </c>
      <c r="H42" s="164"/>
      <c r="I42" s="164"/>
      <c r="J42" s="164">
        <f>'実質公債費比率（分子）の構造'!M$52</f>
        <v>1109</v>
      </c>
      <c r="K42" s="164"/>
      <c r="L42" s="164"/>
      <c r="M42" s="164">
        <f>'実質公債費比率（分子）の構造'!N$52</f>
        <v>1085</v>
      </c>
      <c r="N42" s="164"/>
      <c r="O42" s="164"/>
      <c r="P42" s="164">
        <f>'実質公債費比率（分子）の構造'!O$52</f>
        <v>1235</v>
      </c>
    </row>
    <row r="43" spans="1:16">
      <c r="A43" s="164" t="s">
        <v>58</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c r="A44" s="164" t="s">
        <v>59</v>
      </c>
      <c r="B44" s="164">
        <f>'実質公債費比率（分子）の構造'!K$50</f>
        <v>35</v>
      </c>
      <c r="C44" s="164"/>
      <c r="D44" s="164"/>
      <c r="E44" s="164">
        <f>'実質公債費比率（分子）の構造'!L$50</f>
        <v>33</v>
      </c>
      <c r="F44" s="164"/>
      <c r="G44" s="164"/>
      <c r="H44" s="164">
        <f>'実質公債費比率（分子）の構造'!M$50</f>
        <v>31</v>
      </c>
      <c r="I44" s="164"/>
      <c r="J44" s="164"/>
      <c r="K44" s="164">
        <f>'実質公債費比率（分子）の構造'!N$50</f>
        <v>26</v>
      </c>
      <c r="L44" s="164"/>
      <c r="M44" s="164"/>
      <c r="N44" s="164">
        <f>'実質公債費比率（分子）の構造'!O$50</f>
        <v>178</v>
      </c>
      <c r="O44" s="164"/>
      <c r="P44" s="164"/>
    </row>
    <row r="45" spans="1:16">
      <c r="A45" s="164" t="s">
        <v>60</v>
      </c>
      <c r="B45" s="164">
        <f>'実質公債費比率（分子）の構造'!K$49</f>
        <v>16</v>
      </c>
      <c r="C45" s="164"/>
      <c r="D45" s="164"/>
      <c r="E45" s="164">
        <f>'実質公債費比率（分子）の構造'!L$49</f>
        <v>3</v>
      </c>
      <c r="F45" s="164"/>
      <c r="G45" s="164"/>
      <c r="H45" s="164">
        <f>'実質公債費比率（分子）の構造'!M$49</f>
        <v>3</v>
      </c>
      <c r="I45" s="164"/>
      <c r="J45" s="164"/>
      <c r="K45" s="164">
        <f>'実質公債費比率（分子）の構造'!N$49</f>
        <v>3</v>
      </c>
      <c r="L45" s="164"/>
      <c r="M45" s="164"/>
      <c r="N45" s="164">
        <f>'実質公債費比率（分子）の構造'!O$49</f>
        <v>3</v>
      </c>
      <c r="O45" s="164"/>
      <c r="P45" s="164"/>
    </row>
    <row r="46" spans="1:16">
      <c r="A46" s="164" t="s">
        <v>61</v>
      </c>
      <c r="B46" s="164">
        <f>'実質公債費比率（分子）の構造'!K$48</f>
        <v>185</v>
      </c>
      <c r="C46" s="164"/>
      <c r="D46" s="164"/>
      <c r="E46" s="164">
        <f>'実質公債費比率（分子）の構造'!L$48</f>
        <v>186</v>
      </c>
      <c r="F46" s="164"/>
      <c r="G46" s="164"/>
      <c r="H46" s="164">
        <f>'実質公債費比率（分子）の構造'!M$48</f>
        <v>187</v>
      </c>
      <c r="I46" s="164"/>
      <c r="J46" s="164"/>
      <c r="K46" s="164">
        <f>'実質公債費比率（分子）の構造'!N$48</f>
        <v>211</v>
      </c>
      <c r="L46" s="164"/>
      <c r="M46" s="164"/>
      <c r="N46" s="164">
        <f>'実質公債費比率（分子）の構造'!O$48</f>
        <v>195</v>
      </c>
      <c r="O46" s="164"/>
      <c r="P46" s="164"/>
    </row>
    <row r="47" spans="1:16">
      <c r="A47" s="164" t="s">
        <v>62</v>
      </c>
      <c r="B47" s="164" t="str">
        <f>'実質公債費比率（分子）の構造'!K$47</f>
        <v>-</v>
      </c>
      <c r="C47" s="164"/>
      <c r="D47" s="164"/>
      <c r="E47" s="164" t="str">
        <f>'実質公債費比率（分子）の構造'!L$47</f>
        <v>-</v>
      </c>
      <c r="F47" s="164"/>
      <c r="G47" s="164"/>
      <c r="H47" s="164" t="str">
        <f>'実質公債費比率（分子）の構造'!M$47</f>
        <v>-</v>
      </c>
      <c r="I47" s="164"/>
      <c r="J47" s="164"/>
      <c r="K47" s="164" t="str">
        <f>'実質公債費比率（分子）の構造'!N$47</f>
        <v>-</v>
      </c>
      <c r="L47" s="164"/>
      <c r="M47" s="164"/>
      <c r="N47" s="164" t="str">
        <f>'実質公債費比率（分子）の構造'!O$47</f>
        <v>-</v>
      </c>
      <c r="O47" s="164"/>
      <c r="P47" s="164"/>
    </row>
    <row r="48" spans="1:16">
      <c r="A48" s="164" t="s">
        <v>13</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c r="A49" s="164" t="s">
        <v>63</v>
      </c>
      <c r="B49" s="164">
        <f>'実質公債費比率（分子）の構造'!K$45</f>
        <v>1139</v>
      </c>
      <c r="C49" s="164"/>
      <c r="D49" s="164"/>
      <c r="E49" s="164">
        <f>'実質公債費比率（分子）の構造'!L$45</f>
        <v>1133</v>
      </c>
      <c r="F49" s="164"/>
      <c r="G49" s="164"/>
      <c r="H49" s="164">
        <f>'実質公債費比率（分子）の構造'!M$45</f>
        <v>1177</v>
      </c>
      <c r="I49" s="164"/>
      <c r="J49" s="164"/>
      <c r="K49" s="164">
        <f>'実質公債費比率（分子）の構造'!N$45</f>
        <v>1190</v>
      </c>
      <c r="L49" s="164"/>
      <c r="M49" s="164"/>
      <c r="N49" s="164">
        <f>'実質公債費比率（分子）の構造'!O$45</f>
        <v>1406</v>
      </c>
      <c r="O49" s="164"/>
      <c r="P49" s="164"/>
    </row>
    <row r="50" spans="1:16">
      <c r="A50" s="164" t="s">
        <v>64</v>
      </c>
      <c r="B50" s="164" t="e">
        <f>NA()</f>
        <v>#N/A</v>
      </c>
      <c r="C50" s="164">
        <f>IF(ISNUMBER('実質公債費比率（分子）の構造'!K$53),'実質公債費比率（分子）の構造'!K$53,NA())</f>
        <v>305</v>
      </c>
      <c r="D50" s="164" t="e">
        <f>NA()</f>
        <v>#N/A</v>
      </c>
      <c r="E50" s="164" t="e">
        <f>NA()</f>
        <v>#N/A</v>
      </c>
      <c r="F50" s="164">
        <f>IF(ISNUMBER('実質公債費比率（分子）の構造'!L$53),'実質公債費比率（分子）の構造'!L$53,NA())</f>
        <v>279</v>
      </c>
      <c r="G50" s="164" t="e">
        <f>NA()</f>
        <v>#N/A</v>
      </c>
      <c r="H50" s="164" t="e">
        <f>NA()</f>
        <v>#N/A</v>
      </c>
      <c r="I50" s="164">
        <f>IF(ISNUMBER('実質公債費比率（分子）の構造'!M$53),'実質公債費比率（分子）の構造'!M$53,NA())</f>
        <v>289</v>
      </c>
      <c r="J50" s="164" t="e">
        <f>NA()</f>
        <v>#N/A</v>
      </c>
      <c r="K50" s="164" t="e">
        <f>NA()</f>
        <v>#N/A</v>
      </c>
      <c r="L50" s="164">
        <f>IF(ISNUMBER('実質公債費比率（分子）の構造'!N$53),'実質公債費比率（分子）の構造'!N$53,NA())</f>
        <v>345</v>
      </c>
      <c r="M50" s="164" t="e">
        <f>NA()</f>
        <v>#N/A</v>
      </c>
      <c r="N50" s="164" t="e">
        <f>NA()</f>
        <v>#N/A</v>
      </c>
      <c r="O50" s="164">
        <f>IF(ISNUMBER('実質公債費比率（分子）の構造'!O$53),'実質公債費比率（分子）の構造'!O$53,NA())</f>
        <v>547</v>
      </c>
      <c r="P50" s="164" t="e">
        <f>NA()</f>
        <v>#N/A</v>
      </c>
    </row>
    <row r="53" spans="1:16">
      <c r="A53" s="132" t="s">
        <v>65</v>
      </c>
    </row>
    <row r="54" spans="1:16">
      <c r="A54" s="163"/>
      <c r="B54" s="163" t="str">
        <f>'将来負担比率（分子）の構造'!I$40</f>
        <v>H25</v>
      </c>
      <c r="C54" s="163"/>
      <c r="D54" s="163"/>
      <c r="E54" s="163" t="str">
        <f>'将来負担比率（分子）の構造'!J$40</f>
        <v>H26</v>
      </c>
      <c r="F54" s="163"/>
      <c r="G54" s="163"/>
      <c r="H54" s="163" t="str">
        <f>'将来負担比率（分子）の構造'!K$40</f>
        <v>H27</v>
      </c>
      <c r="I54" s="163"/>
      <c r="J54" s="163"/>
      <c r="K54" s="163" t="str">
        <f>'将来負担比率（分子）の構造'!L$40</f>
        <v>H28</v>
      </c>
      <c r="L54" s="163"/>
      <c r="M54" s="163"/>
      <c r="N54" s="163" t="str">
        <f>'将来負担比率（分子）の構造'!M$40</f>
        <v>H29</v>
      </c>
      <c r="O54" s="163"/>
      <c r="P54" s="163"/>
    </row>
    <row r="55" spans="1:16">
      <c r="A55" s="163"/>
      <c r="B55" s="163" t="s">
        <v>66</v>
      </c>
      <c r="C55" s="163"/>
      <c r="D55" s="163" t="s">
        <v>67</v>
      </c>
      <c r="E55" s="163" t="s">
        <v>66</v>
      </c>
      <c r="F55" s="163"/>
      <c r="G55" s="163" t="s">
        <v>67</v>
      </c>
      <c r="H55" s="163" t="s">
        <v>66</v>
      </c>
      <c r="I55" s="163"/>
      <c r="J55" s="163" t="s">
        <v>67</v>
      </c>
      <c r="K55" s="163" t="s">
        <v>66</v>
      </c>
      <c r="L55" s="163"/>
      <c r="M55" s="163" t="s">
        <v>67</v>
      </c>
      <c r="N55" s="163" t="s">
        <v>66</v>
      </c>
      <c r="O55" s="163"/>
      <c r="P55" s="163" t="s">
        <v>67</v>
      </c>
    </row>
    <row r="56" spans="1:16">
      <c r="A56" s="163" t="s">
        <v>37</v>
      </c>
      <c r="B56" s="163"/>
      <c r="C56" s="163"/>
      <c r="D56" s="163">
        <f>'将来負担比率（分子）の構造'!I$52</f>
        <v>9967</v>
      </c>
      <c r="E56" s="163"/>
      <c r="F56" s="163"/>
      <c r="G56" s="163">
        <f>'将来負担比率（分子）の構造'!J$52</f>
        <v>10790</v>
      </c>
      <c r="H56" s="163"/>
      <c r="I56" s="163"/>
      <c r="J56" s="163">
        <f>'将来負担比率（分子）の構造'!K$52</f>
        <v>11113</v>
      </c>
      <c r="K56" s="163"/>
      <c r="L56" s="163"/>
      <c r="M56" s="163">
        <f>'将来負担比率（分子）の構造'!L$52</f>
        <v>11540</v>
      </c>
      <c r="N56" s="163"/>
      <c r="O56" s="163"/>
      <c r="P56" s="163">
        <f>'将来負担比率（分子）の構造'!M$52</f>
        <v>12740</v>
      </c>
    </row>
    <row r="57" spans="1:16">
      <c r="A57" s="163" t="s">
        <v>36</v>
      </c>
      <c r="B57" s="163"/>
      <c r="C57" s="163"/>
      <c r="D57" s="163">
        <f>'将来負担比率（分子）の構造'!I$51</f>
        <v>109</v>
      </c>
      <c r="E57" s="163"/>
      <c r="F57" s="163"/>
      <c r="G57" s="163">
        <f>'将来負担比率（分子）の構造'!J$51</f>
        <v>93</v>
      </c>
      <c r="H57" s="163"/>
      <c r="I57" s="163"/>
      <c r="J57" s="163">
        <f>'将来負担比率（分子）の構造'!K$51</f>
        <v>80</v>
      </c>
      <c r="K57" s="163"/>
      <c r="L57" s="163"/>
      <c r="M57" s="163">
        <f>'将来負担比率（分子）の構造'!L$51</f>
        <v>69</v>
      </c>
      <c r="N57" s="163"/>
      <c r="O57" s="163"/>
      <c r="P57" s="163">
        <f>'将来負担比率（分子）の構造'!M$51</f>
        <v>59</v>
      </c>
    </row>
    <row r="58" spans="1:16">
      <c r="A58" s="163" t="s">
        <v>35</v>
      </c>
      <c r="B58" s="163"/>
      <c r="C58" s="163"/>
      <c r="D58" s="163">
        <f>'将来負担比率（分子）の構造'!I$50</f>
        <v>6793</v>
      </c>
      <c r="E58" s="163"/>
      <c r="F58" s="163"/>
      <c r="G58" s="163">
        <f>'将来負担比率（分子）の構造'!J$50</f>
        <v>7301</v>
      </c>
      <c r="H58" s="163"/>
      <c r="I58" s="163"/>
      <c r="J58" s="163">
        <f>'将来負担比率（分子）の構造'!K$50</f>
        <v>6954</v>
      </c>
      <c r="K58" s="163"/>
      <c r="L58" s="163"/>
      <c r="M58" s="163">
        <f>'将来負担比率（分子）の構造'!L$50</f>
        <v>5696</v>
      </c>
      <c r="N58" s="163"/>
      <c r="O58" s="163"/>
      <c r="P58" s="163">
        <f>'将来負担比率（分子）の構造'!M$50</f>
        <v>5410</v>
      </c>
    </row>
    <row r="59" spans="1:16">
      <c r="A59" s="163" t="s">
        <v>33</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c r="A60" s="163" t="s">
        <v>32</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c r="A61" s="163" t="s">
        <v>30</v>
      </c>
      <c r="B61" s="163">
        <f>'将来負担比率（分子）の構造'!I$46</f>
        <v>18</v>
      </c>
      <c r="C61" s="163"/>
      <c r="D61" s="163"/>
      <c r="E61" s="163">
        <f>'将来負担比率（分子）の構造'!J$46</f>
        <v>12</v>
      </c>
      <c r="F61" s="163"/>
      <c r="G61" s="163"/>
      <c r="H61" s="163">
        <f>'将来負担比率（分子）の構造'!K$46</f>
        <v>6</v>
      </c>
      <c r="I61" s="163"/>
      <c r="J61" s="163"/>
      <c r="K61" s="163">
        <f>'将来負担比率（分子）の構造'!L$46</f>
        <v>3</v>
      </c>
      <c r="L61" s="163"/>
      <c r="M61" s="163"/>
      <c r="N61" s="163">
        <f>'将来負担比率（分子）の構造'!M$46</f>
        <v>1</v>
      </c>
      <c r="O61" s="163"/>
      <c r="P61" s="163"/>
    </row>
    <row r="62" spans="1:16">
      <c r="A62" s="163" t="s">
        <v>29</v>
      </c>
      <c r="B62" s="163">
        <f>'将来負担比率（分子）の構造'!I$45</f>
        <v>1471</v>
      </c>
      <c r="C62" s="163"/>
      <c r="D62" s="163"/>
      <c r="E62" s="163">
        <f>'将来負担比率（分子）の構造'!J$45</f>
        <v>1275</v>
      </c>
      <c r="F62" s="163"/>
      <c r="G62" s="163"/>
      <c r="H62" s="163">
        <f>'将来負担比率（分子）の構造'!K$45</f>
        <v>1083</v>
      </c>
      <c r="I62" s="163"/>
      <c r="J62" s="163"/>
      <c r="K62" s="163">
        <f>'将来負担比率（分子）の構造'!L$45</f>
        <v>1019</v>
      </c>
      <c r="L62" s="163"/>
      <c r="M62" s="163"/>
      <c r="N62" s="163">
        <f>'将来負担比率（分子）の構造'!M$45</f>
        <v>982</v>
      </c>
      <c r="O62" s="163"/>
      <c r="P62" s="163"/>
    </row>
    <row r="63" spans="1:16">
      <c r="A63" s="163" t="s">
        <v>28</v>
      </c>
      <c r="B63" s="163">
        <f>'将来負担比率（分子）の構造'!I$44</f>
        <v>26</v>
      </c>
      <c r="C63" s="163"/>
      <c r="D63" s="163"/>
      <c r="E63" s="163">
        <f>'将来負担比率（分子）の構造'!J$44</f>
        <v>24</v>
      </c>
      <c r="F63" s="163"/>
      <c r="G63" s="163"/>
      <c r="H63" s="163">
        <f>'将来負担比率（分子）の構造'!K$44</f>
        <v>21</v>
      </c>
      <c r="I63" s="163"/>
      <c r="J63" s="163"/>
      <c r="K63" s="163">
        <f>'将来負担比率（分子）の構造'!L$44</f>
        <v>19</v>
      </c>
      <c r="L63" s="163"/>
      <c r="M63" s="163"/>
      <c r="N63" s="163">
        <f>'将来負担比率（分子）の構造'!M$44</f>
        <v>17</v>
      </c>
      <c r="O63" s="163"/>
      <c r="P63" s="163"/>
    </row>
    <row r="64" spans="1:16">
      <c r="A64" s="163" t="s">
        <v>27</v>
      </c>
      <c r="B64" s="163">
        <f>'将来負担比率（分子）の構造'!I$43</f>
        <v>1818</v>
      </c>
      <c r="C64" s="163"/>
      <c r="D64" s="163"/>
      <c r="E64" s="163">
        <f>'将来負担比率（分子）の構造'!J$43</f>
        <v>1878</v>
      </c>
      <c r="F64" s="163"/>
      <c r="G64" s="163"/>
      <c r="H64" s="163">
        <f>'将来負担比率（分子）の構造'!K$43</f>
        <v>1892</v>
      </c>
      <c r="I64" s="163"/>
      <c r="J64" s="163"/>
      <c r="K64" s="163">
        <f>'将来負担比率（分子）の構造'!L$43</f>
        <v>1784</v>
      </c>
      <c r="L64" s="163"/>
      <c r="M64" s="163"/>
      <c r="N64" s="163">
        <f>'将来負担比率（分子）の構造'!M$43</f>
        <v>1592</v>
      </c>
      <c r="O64" s="163"/>
      <c r="P64" s="163"/>
    </row>
    <row r="65" spans="1:16">
      <c r="A65" s="163" t="s">
        <v>26</v>
      </c>
      <c r="B65" s="163">
        <f>'将来負担比率（分子）の構造'!I$42</f>
        <v>223</v>
      </c>
      <c r="C65" s="163"/>
      <c r="D65" s="163"/>
      <c r="E65" s="163">
        <f>'将来負担比率（分子）の構造'!J$42</f>
        <v>204</v>
      </c>
      <c r="F65" s="163"/>
      <c r="G65" s="163"/>
      <c r="H65" s="163">
        <f>'将来負担比率（分子）の構造'!K$42</f>
        <v>185</v>
      </c>
      <c r="I65" s="163"/>
      <c r="J65" s="163"/>
      <c r="K65" s="163">
        <f>'将来負担比率（分子）の構造'!L$42</f>
        <v>167</v>
      </c>
      <c r="L65" s="163"/>
      <c r="M65" s="163"/>
      <c r="N65" s="163">
        <f>'将来負担比率（分子）の構造'!M$42</f>
        <v>310</v>
      </c>
      <c r="O65" s="163"/>
      <c r="P65" s="163"/>
    </row>
    <row r="66" spans="1:16">
      <c r="A66" s="163" t="s">
        <v>25</v>
      </c>
      <c r="B66" s="163">
        <f>'将来負担比率（分子）の構造'!I$41</f>
        <v>12035</v>
      </c>
      <c r="C66" s="163"/>
      <c r="D66" s="163"/>
      <c r="E66" s="163">
        <f>'将来負担比率（分子）の構造'!J$41</f>
        <v>12590</v>
      </c>
      <c r="F66" s="163"/>
      <c r="G66" s="163"/>
      <c r="H66" s="163">
        <f>'将来負担比率（分子）の構造'!K$41</f>
        <v>13422</v>
      </c>
      <c r="I66" s="163"/>
      <c r="J66" s="163"/>
      <c r="K66" s="163">
        <f>'将来負担比率（分子）の構造'!L$41</f>
        <v>14156</v>
      </c>
      <c r="L66" s="163"/>
      <c r="M66" s="163"/>
      <c r="N66" s="163">
        <f>'将来負担比率（分子）の構造'!M$41</f>
        <v>16193</v>
      </c>
      <c r="O66" s="163"/>
      <c r="P66" s="163"/>
    </row>
    <row r="67" spans="1:16">
      <c r="A67" s="163" t="s">
        <v>68</v>
      </c>
      <c r="B67" s="163" t="e">
        <f>NA()</f>
        <v>#N/A</v>
      </c>
      <c r="C67" s="163">
        <f>IF(ISNUMBER('将来負担比率（分子）の構造'!I$53), IF('将来負担比率（分子）の構造'!I$53 &lt; 0, 0, '将来負担比率（分子）の構造'!I$53), NA())</f>
        <v>0</v>
      </c>
      <c r="D67" s="163" t="e">
        <f>NA()</f>
        <v>#N/A</v>
      </c>
      <c r="E67" s="163" t="e">
        <f>NA()</f>
        <v>#N/A</v>
      </c>
      <c r="F67" s="163">
        <f>IF(ISNUMBER('将来負担比率（分子）の構造'!J$53), IF('将来負担比率（分子）の構造'!J$53 &lt; 0, 0, '将来負担比率（分子）の構造'!J$53), NA())</f>
        <v>0</v>
      </c>
      <c r="G67" s="163" t="e">
        <f>NA()</f>
        <v>#N/A</v>
      </c>
      <c r="H67" s="163" t="e">
        <f>NA()</f>
        <v>#N/A</v>
      </c>
      <c r="I67" s="163">
        <f>IF(ISNUMBER('将来負担比率（分子）の構造'!K$53), IF('将来負担比率（分子）の構造'!K$53 &lt; 0, 0, '将来負担比率（分子）の構造'!K$53), NA())</f>
        <v>0</v>
      </c>
      <c r="J67" s="163" t="e">
        <f>NA()</f>
        <v>#N/A</v>
      </c>
      <c r="K67" s="163" t="e">
        <f>NA()</f>
        <v>#N/A</v>
      </c>
      <c r="L67" s="163">
        <f>IF(ISNUMBER('将来負担比率（分子）の構造'!L$53), IF('将来負担比率（分子）の構造'!L$53 &lt; 0, 0, '将来負担比率（分子）の構造'!L$53), NA())</f>
        <v>0</v>
      </c>
      <c r="M67" s="163" t="e">
        <f>NA()</f>
        <v>#N/A</v>
      </c>
      <c r="N67" s="163" t="e">
        <f>NA()</f>
        <v>#N/A</v>
      </c>
      <c r="O67" s="163">
        <f>IF(ISNUMBER('将来負担比率（分子）の構造'!M$53), IF('将来負担比率（分子）の構造'!M$53 &lt; 0, 0, '将来負担比率（分子）の構造'!M$53), NA())</f>
        <v>886</v>
      </c>
      <c r="P67" s="163" t="e">
        <f>NA()</f>
        <v>#N/A</v>
      </c>
    </row>
    <row r="70" spans="1:16">
      <c r="A70" s="165" t="s">
        <v>69</v>
      </c>
      <c r="B70" s="165"/>
      <c r="C70" s="165"/>
      <c r="D70" s="165"/>
      <c r="E70" s="165"/>
      <c r="F70" s="165"/>
    </row>
    <row r="71" spans="1:16">
      <c r="A71" s="166"/>
      <c r="B71" s="166" t="e">
        <f>#REF!</f>
        <v>#REF!</v>
      </c>
      <c r="C71" s="166" t="e">
        <f>#REF!</f>
        <v>#REF!</v>
      </c>
      <c r="D71" s="166" t="e">
        <f>#REF!</f>
        <v>#REF!</v>
      </c>
    </row>
    <row r="72" spans="1:16">
      <c r="A72" s="166" t="s">
        <v>70</v>
      </c>
      <c r="B72" s="167" t="e">
        <f>#REF!</f>
        <v>#REF!</v>
      </c>
      <c r="C72" s="167" t="e">
        <f>#REF!</f>
        <v>#REF!</v>
      </c>
      <c r="D72" s="167" t="e">
        <f>#REF!</f>
        <v>#REF!</v>
      </c>
    </row>
    <row r="73" spans="1:16">
      <c r="A73" s="166" t="s">
        <v>71</v>
      </c>
      <c r="B73" s="167" t="e">
        <f>#REF!</f>
        <v>#REF!</v>
      </c>
      <c r="C73" s="167" t="e">
        <f>#REF!</f>
        <v>#REF!</v>
      </c>
      <c r="D73" s="167" t="e">
        <f>#REF!</f>
        <v>#REF!</v>
      </c>
    </row>
    <row r="74" spans="1:16">
      <c r="A74" s="166" t="s">
        <v>72</v>
      </c>
      <c r="B74" s="167" t="e">
        <f>#REF!</f>
        <v>#REF!</v>
      </c>
      <c r="C74" s="167" t="e">
        <f>#REF!</f>
        <v>#REF!</v>
      </c>
      <c r="D74" s="167" t="e">
        <f>#REF!</f>
        <v>#REF!</v>
      </c>
    </row>
  </sheetData>
  <sheetProtection algorithmName="SHA-512" hashValue="fxMdTLDNkok6Uf0IqL3NggeJ4kRb9t3XOEtZx020Qq1hi7m0csMWfVlOuRWK5mgWd2R5oBokNAEym8jcQ6JAnw==" saltValue="//QhUoh5EQ3CG+MsGwbg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2019-03-20T04:33:18Z</cp:lastPrinted>
  <dcterms:created xsi:type="dcterms:W3CDTF">2019-02-14T01:24:07Z</dcterms:created>
  <dcterms:modified xsi:type="dcterms:W3CDTF">2019-03-20T04:33:37Z</dcterms:modified>
</cp:coreProperties>
</file>